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os\OneDrive\Documenten\Tijdelijk KSV\"/>
    </mc:Choice>
  </mc:AlternateContent>
  <xr:revisionPtr revIDLastSave="0" documentId="8_{C940C9AF-EED7-42D2-8E11-0C3EDAAC5149}" xr6:coauthVersionLast="47" xr6:coauthVersionMax="47" xr10:uidLastSave="{00000000-0000-0000-0000-000000000000}"/>
  <bookViews>
    <workbookView xWindow="-120" yWindow="-120" windowWidth="29040" windowHeight="15720" xr2:uid="{EFCC9064-0771-401F-9643-70AD534B4AB7}"/>
  </bookViews>
  <sheets>
    <sheet name="Maandag" sheetId="9" r:id="rId1"/>
    <sheet name="Dinsdag" sheetId="7" r:id="rId2"/>
    <sheet name="Woensdag" sheetId="10" r:id="rId3"/>
    <sheet name="Donderdag" sheetId="11" r:id="rId4"/>
    <sheet name="Vrijdag" sheetId="12" r:id="rId5"/>
    <sheet name="Input" sheetId="2" state="hidden" r:id="rId6"/>
    <sheet name="Check" sheetId="4" state="hidden" r:id="rId7"/>
    <sheet name="Lists" sheetId="3" state="hidden" r:id="rId8"/>
    <sheet name="Voorkeuren" sheetId="8" state="hidden" r:id="rId9"/>
    <sheet name="Errors" sheetId="5" state="hidden" r:id="rId10"/>
  </sheets>
  <definedNames>
    <definedName name="_xlnm._FilterDatabase" localSheetId="5" hidden="1">Input!$K$2:$T$60</definedName>
  </definedNames>
  <calcPr calcId="191028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9" i="2" l="1"/>
  <c r="H179" i="2" s="1"/>
  <c r="A179" i="2"/>
  <c r="F80" i="2"/>
  <c r="H80" i="2" s="1"/>
  <c r="A80" i="2"/>
  <c r="G179" i="2" l="1"/>
  <c r="G80" i="2"/>
  <c r="A247" i="2"/>
  <c r="H246" i="2"/>
  <c r="G246" i="2"/>
  <c r="A246" i="2"/>
  <c r="H245" i="2"/>
  <c r="G245" i="2"/>
  <c r="A245" i="2"/>
  <c r="H244" i="2"/>
  <c r="G244" i="2"/>
  <c r="A244" i="2"/>
  <c r="F243" i="2"/>
  <c r="H243" i="2" s="1"/>
  <c r="A243" i="2"/>
  <c r="F242" i="2"/>
  <c r="H242" i="2" s="1"/>
  <c r="A242" i="2"/>
  <c r="F241" i="2"/>
  <c r="A241" i="2"/>
  <c r="F240" i="2"/>
  <c r="H240" i="2" s="1"/>
  <c r="A240" i="2"/>
  <c r="F239" i="2"/>
  <c r="A239" i="2"/>
  <c r="F238" i="2"/>
  <c r="H238" i="2" s="1"/>
  <c r="A238" i="2"/>
  <c r="F237" i="2"/>
  <c r="A237" i="2"/>
  <c r="F236" i="2"/>
  <c r="H236" i="2" s="1"/>
  <c r="A236" i="2"/>
  <c r="F235" i="2"/>
  <c r="A235" i="2"/>
  <c r="F234" i="2"/>
  <c r="A234" i="2"/>
  <c r="F233" i="2"/>
  <c r="A233" i="2"/>
  <c r="F232" i="2"/>
  <c r="H232" i="2" s="1"/>
  <c r="A232" i="2"/>
  <c r="F231" i="2"/>
  <c r="A231" i="2"/>
  <c r="F230" i="2"/>
  <c r="H230" i="2" s="1"/>
  <c r="A230" i="2"/>
  <c r="F229" i="2"/>
  <c r="A229" i="2"/>
  <c r="F228" i="2"/>
  <c r="H228" i="2" s="1"/>
  <c r="A228" i="2"/>
  <c r="F227" i="2"/>
  <c r="A227" i="2"/>
  <c r="F226" i="2"/>
  <c r="A226" i="2"/>
  <c r="F225" i="2"/>
  <c r="A225" i="2"/>
  <c r="F224" i="2"/>
  <c r="H224" i="2" s="1"/>
  <c r="A224" i="2"/>
  <c r="F223" i="2"/>
  <c r="A223" i="2"/>
  <c r="F222" i="2"/>
  <c r="H222" i="2" s="1"/>
  <c r="A222" i="2"/>
  <c r="F221" i="2"/>
  <c r="A221" i="2"/>
  <c r="F220" i="2"/>
  <c r="H220" i="2" s="1"/>
  <c r="A220" i="2"/>
  <c r="F219" i="2"/>
  <c r="A219" i="2"/>
  <c r="F218" i="2"/>
  <c r="A218" i="2"/>
  <c r="F217" i="2"/>
  <c r="A217" i="2"/>
  <c r="F216" i="2"/>
  <c r="H216" i="2" s="1"/>
  <c r="A216" i="2"/>
  <c r="F215" i="2"/>
  <c r="A215" i="2"/>
  <c r="F214" i="2"/>
  <c r="H214" i="2" s="1"/>
  <c r="A214" i="2"/>
  <c r="F213" i="2"/>
  <c r="A213" i="2"/>
  <c r="F212" i="2"/>
  <c r="G212" i="2" s="1"/>
  <c r="A212" i="2"/>
  <c r="F211" i="2"/>
  <c r="A211" i="2"/>
  <c r="F210" i="2"/>
  <c r="A210" i="2"/>
  <c r="F209" i="2"/>
  <c r="A209" i="2"/>
  <c r="F208" i="2"/>
  <c r="H208" i="2" s="1"/>
  <c r="A208" i="2"/>
  <c r="F207" i="2"/>
  <c r="A207" i="2"/>
  <c r="F206" i="2"/>
  <c r="H206" i="2" s="1"/>
  <c r="A206" i="2"/>
  <c r="F205" i="2"/>
  <c r="A205" i="2"/>
  <c r="F204" i="2"/>
  <c r="G204" i="2" s="1"/>
  <c r="A204" i="2"/>
  <c r="F203" i="2"/>
  <c r="H203" i="2" s="1"/>
  <c r="A203" i="2"/>
  <c r="F202" i="2"/>
  <c r="H202" i="2" s="1"/>
  <c r="A202" i="2"/>
  <c r="F201" i="2"/>
  <c r="H201" i="2" s="1"/>
  <c r="A201" i="2"/>
  <c r="F200" i="2"/>
  <c r="A200" i="2"/>
  <c r="F199" i="2"/>
  <c r="H199" i="2" s="1"/>
  <c r="A199" i="2"/>
  <c r="F198" i="2"/>
  <c r="H198" i="2" s="1"/>
  <c r="A198" i="2"/>
  <c r="F197" i="2"/>
  <c r="H197" i="2" s="1"/>
  <c r="A197" i="2"/>
  <c r="F196" i="2"/>
  <c r="H196" i="2" s="1"/>
  <c r="A196" i="2"/>
  <c r="F195" i="2"/>
  <c r="H195" i="2" s="1"/>
  <c r="A195" i="2"/>
  <c r="F194" i="2"/>
  <c r="H194" i="2" s="1"/>
  <c r="A194" i="2"/>
  <c r="F193" i="2"/>
  <c r="A193" i="2"/>
  <c r="F192" i="2"/>
  <c r="H192" i="2" s="1"/>
  <c r="A192" i="2"/>
  <c r="F191" i="2"/>
  <c r="H191" i="2" s="1"/>
  <c r="A191" i="2"/>
  <c r="F190" i="2"/>
  <c r="G190" i="2" s="1"/>
  <c r="A190" i="2"/>
  <c r="F189" i="2"/>
  <c r="H189" i="2" s="1"/>
  <c r="A189" i="2"/>
  <c r="F188" i="2"/>
  <c r="A188" i="2"/>
  <c r="F187" i="2"/>
  <c r="H187" i="2" s="1"/>
  <c r="A187" i="2"/>
  <c r="F186" i="2"/>
  <c r="H186" i="2" s="1"/>
  <c r="A186" i="2"/>
  <c r="F185" i="2"/>
  <c r="A185" i="2"/>
  <c r="F184" i="2"/>
  <c r="A184" i="2"/>
  <c r="F183" i="2"/>
  <c r="H183" i="2" s="1"/>
  <c r="A183" i="2"/>
  <c r="F182" i="2"/>
  <c r="H182" i="2" s="1"/>
  <c r="A182" i="2"/>
  <c r="F181" i="2"/>
  <c r="H181" i="2" s="1"/>
  <c r="A181" i="2"/>
  <c r="F180" i="2"/>
  <c r="H180" i="2" s="1"/>
  <c r="A180" i="2"/>
  <c r="F178" i="2"/>
  <c r="H178" i="2" s="1"/>
  <c r="A178" i="2"/>
  <c r="F177" i="2"/>
  <c r="A177" i="2"/>
  <c r="F176" i="2"/>
  <c r="H176" i="2" s="1"/>
  <c r="A176" i="2"/>
  <c r="F175" i="2"/>
  <c r="H175" i="2" s="1"/>
  <c r="A175" i="2"/>
  <c r="F174" i="2"/>
  <c r="G174" i="2" s="1"/>
  <c r="A174" i="2"/>
  <c r="F173" i="2"/>
  <c r="H173" i="2" s="1"/>
  <c r="A173" i="2"/>
  <c r="F172" i="2"/>
  <c r="H172" i="2" s="1"/>
  <c r="A172" i="2"/>
  <c r="F171" i="2"/>
  <c r="H171" i="2" s="1"/>
  <c r="A171" i="2"/>
  <c r="F170" i="2"/>
  <c r="H170" i="2" s="1"/>
  <c r="A170" i="2"/>
  <c r="F169" i="2"/>
  <c r="H169" i="2" s="1"/>
  <c r="A169" i="2"/>
  <c r="F168" i="2"/>
  <c r="A168" i="2"/>
  <c r="F167" i="2"/>
  <c r="H167" i="2" s="1"/>
  <c r="A167" i="2"/>
  <c r="F166" i="2"/>
  <c r="H166" i="2" s="1"/>
  <c r="A166" i="2"/>
  <c r="F165" i="2"/>
  <c r="H165" i="2" s="1"/>
  <c r="A165" i="2"/>
  <c r="F164" i="2"/>
  <c r="H164" i="2" s="1"/>
  <c r="A164" i="2"/>
  <c r="F163" i="2"/>
  <c r="H163" i="2" s="1"/>
  <c r="A163" i="2"/>
  <c r="F162" i="2"/>
  <c r="H162" i="2" s="1"/>
  <c r="A162" i="2"/>
  <c r="F161" i="2"/>
  <c r="A161" i="2"/>
  <c r="F160" i="2"/>
  <c r="H160" i="2" s="1"/>
  <c r="A160" i="2"/>
  <c r="F159" i="2"/>
  <c r="H159" i="2" s="1"/>
  <c r="A159" i="2"/>
  <c r="F158" i="2"/>
  <c r="H158" i="2" s="1"/>
  <c r="A158" i="2"/>
  <c r="F157" i="2"/>
  <c r="H157" i="2" s="1"/>
  <c r="A157" i="2"/>
  <c r="F156" i="2"/>
  <c r="G156" i="2" s="1"/>
  <c r="A156" i="2"/>
  <c r="F155" i="2"/>
  <c r="H155" i="2" s="1"/>
  <c r="A155" i="2"/>
  <c r="F154" i="2"/>
  <c r="H154" i="2" s="1"/>
  <c r="A154" i="2"/>
  <c r="F153" i="2"/>
  <c r="H153" i="2" s="1"/>
  <c r="A153" i="2"/>
  <c r="F152" i="2"/>
  <c r="A152" i="2"/>
  <c r="F151" i="2"/>
  <c r="H151" i="2" s="1"/>
  <c r="A151" i="2"/>
  <c r="F150" i="2"/>
  <c r="G150" i="2" s="1"/>
  <c r="A150" i="2"/>
  <c r="F149" i="2"/>
  <c r="H149" i="2" s="1"/>
  <c r="A149" i="2"/>
  <c r="F148" i="2"/>
  <c r="G148" i="2" s="1"/>
  <c r="A148" i="2"/>
  <c r="F147" i="2"/>
  <c r="H147" i="2" s="1"/>
  <c r="A147" i="2"/>
  <c r="F146" i="2"/>
  <c r="H146" i="2" s="1"/>
  <c r="A146" i="2"/>
  <c r="F145" i="2"/>
  <c r="A145" i="2"/>
  <c r="F144" i="2"/>
  <c r="H144" i="2" s="1"/>
  <c r="A144" i="2"/>
  <c r="F143" i="2"/>
  <c r="H143" i="2" s="1"/>
  <c r="A143" i="2"/>
  <c r="F142" i="2"/>
  <c r="H142" i="2" s="1"/>
  <c r="A142" i="2"/>
  <c r="F141" i="2"/>
  <c r="H141" i="2" s="1"/>
  <c r="A141" i="2"/>
  <c r="F140" i="2"/>
  <c r="G140" i="2" s="1"/>
  <c r="A140" i="2"/>
  <c r="F139" i="2"/>
  <c r="H139" i="2" s="1"/>
  <c r="A139" i="2"/>
  <c r="F138" i="2"/>
  <c r="H138" i="2" s="1"/>
  <c r="A138" i="2"/>
  <c r="F137" i="2"/>
  <c r="H137" i="2" s="1"/>
  <c r="A137" i="2"/>
  <c r="F136" i="2"/>
  <c r="A136" i="2"/>
  <c r="F135" i="2"/>
  <c r="H135" i="2" s="1"/>
  <c r="A135" i="2"/>
  <c r="F134" i="2"/>
  <c r="H134" i="2" s="1"/>
  <c r="A134" i="2"/>
  <c r="F133" i="2"/>
  <c r="H133" i="2" s="1"/>
  <c r="A133" i="2"/>
  <c r="F132" i="2"/>
  <c r="G132" i="2" s="1"/>
  <c r="A132" i="2"/>
  <c r="F131" i="2"/>
  <c r="H131" i="2" s="1"/>
  <c r="A131" i="2"/>
  <c r="F130" i="2"/>
  <c r="H130" i="2" s="1"/>
  <c r="A130" i="2"/>
  <c r="F129" i="2"/>
  <c r="A129" i="2"/>
  <c r="F128" i="2"/>
  <c r="H128" i="2" s="1"/>
  <c r="A128" i="2"/>
  <c r="F127" i="2"/>
  <c r="H127" i="2" s="1"/>
  <c r="A127" i="2"/>
  <c r="F126" i="2"/>
  <c r="H126" i="2" s="1"/>
  <c r="A126" i="2"/>
  <c r="F125" i="2"/>
  <c r="H125" i="2" s="1"/>
  <c r="A125" i="2"/>
  <c r="F124" i="2"/>
  <c r="G124" i="2" s="1"/>
  <c r="A124" i="2"/>
  <c r="F123" i="2"/>
  <c r="H123" i="2" s="1"/>
  <c r="A123" i="2"/>
  <c r="F122" i="2"/>
  <c r="H122" i="2" s="1"/>
  <c r="A122" i="2"/>
  <c r="F121" i="2"/>
  <c r="H121" i="2" s="1"/>
  <c r="A121" i="2"/>
  <c r="F120" i="2"/>
  <c r="A120" i="2"/>
  <c r="F119" i="2"/>
  <c r="H119" i="2" s="1"/>
  <c r="A119" i="2"/>
  <c r="F118" i="2"/>
  <c r="H118" i="2" s="1"/>
  <c r="A118" i="2"/>
  <c r="F117" i="2"/>
  <c r="H117" i="2" s="1"/>
  <c r="A117" i="2"/>
  <c r="F116" i="2"/>
  <c r="G116" i="2" s="1"/>
  <c r="A116" i="2"/>
  <c r="F115" i="2"/>
  <c r="H115" i="2" s="1"/>
  <c r="A115" i="2"/>
  <c r="F114" i="2"/>
  <c r="H114" i="2" s="1"/>
  <c r="A114" i="2"/>
  <c r="F113" i="2"/>
  <c r="A113" i="2"/>
  <c r="F112" i="2"/>
  <c r="H112" i="2" s="1"/>
  <c r="A112" i="2"/>
  <c r="F111" i="2"/>
  <c r="H111" i="2" s="1"/>
  <c r="A111" i="2"/>
  <c r="F110" i="2"/>
  <c r="H110" i="2" s="1"/>
  <c r="A110" i="2"/>
  <c r="F109" i="2"/>
  <c r="H109" i="2" s="1"/>
  <c r="A109" i="2"/>
  <c r="F108" i="2"/>
  <c r="G108" i="2" s="1"/>
  <c r="A108" i="2"/>
  <c r="F107" i="2"/>
  <c r="H107" i="2" s="1"/>
  <c r="A107" i="2"/>
  <c r="F106" i="2"/>
  <c r="H106" i="2" s="1"/>
  <c r="A106" i="2"/>
  <c r="F105" i="2"/>
  <c r="H105" i="2" s="1"/>
  <c r="A105" i="2"/>
  <c r="F104" i="2"/>
  <c r="A104" i="2"/>
  <c r="F103" i="2"/>
  <c r="H103" i="2" s="1"/>
  <c r="A103" i="2"/>
  <c r="F102" i="2"/>
  <c r="H102" i="2" s="1"/>
  <c r="A102" i="2"/>
  <c r="F101" i="2"/>
  <c r="H101" i="2" s="1"/>
  <c r="A101" i="2"/>
  <c r="F100" i="2"/>
  <c r="G100" i="2" s="1"/>
  <c r="A100" i="2"/>
  <c r="F99" i="2"/>
  <c r="H99" i="2" s="1"/>
  <c r="A99" i="2"/>
  <c r="F98" i="2"/>
  <c r="H98" i="2" s="1"/>
  <c r="A98" i="2"/>
  <c r="F97" i="2"/>
  <c r="A97" i="2"/>
  <c r="F96" i="2"/>
  <c r="H96" i="2" s="1"/>
  <c r="A96" i="2"/>
  <c r="F95" i="2"/>
  <c r="H95" i="2" s="1"/>
  <c r="A95" i="2"/>
  <c r="F94" i="2"/>
  <c r="H94" i="2" s="1"/>
  <c r="A94" i="2"/>
  <c r="F93" i="2"/>
  <c r="H93" i="2" s="1"/>
  <c r="A93" i="2"/>
  <c r="F92" i="2"/>
  <c r="G92" i="2" s="1"/>
  <c r="A92" i="2"/>
  <c r="F91" i="2"/>
  <c r="H91" i="2" s="1"/>
  <c r="A91" i="2"/>
  <c r="F90" i="2"/>
  <c r="H90" i="2" s="1"/>
  <c r="A90" i="2"/>
  <c r="F89" i="2"/>
  <c r="H89" i="2" s="1"/>
  <c r="A89" i="2"/>
  <c r="F88" i="2"/>
  <c r="A88" i="2"/>
  <c r="F87" i="2"/>
  <c r="H87" i="2" s="1"/>
  <c r="A87" i="2"/>
  <c r="F86" i="2"/>
  <c r="H86" i="2" s="1"/>
  <c r="A86" i="2"/>
  <c r="F85" i="2"/>
  <c r="H85" i="2" s="1"/>
  <c r="A85" i="2"/>
  <c r="F84" i="2"/>
  <c r="G84" i="2" s="1"/>
  <c r="A84" i="2"/>
  <c r="F83" i="2"/>
  <c r="H83" i="2" s="1"/>
  <c r="A83" i="2"/>
  <c r="F82" i="2"/>
  <c r="A82" i="2"/>
  <c r="F81" i="2"/>
  <c r="H81" i="2" s="1"/>
  <c r="A81" i="2"/>
  <c r="F79" i="2"/>
  <c r="H79" i="2" s="1"/>
  <c r="A79" i="2"/>
  <c r="F78" i="2"/>
  <c r="G78" i="2" s="1"/>
  <c r="A78" i="2"/>
  <c r="F77" i="2"/>
  <c r="H77" i="2" s="1"/>
  <c r="A77" i="2"/>
  <c r="F76" i="2"/>
  <c r="G76" i="2" s="1"/>
  <c r="A76" i="2"/>
  <c r="F75" i="2"/>
  <c r="H75" i="2" s="1"/>
  <c r="A75" i="2"/>
  <c r="F74" i="2"/>
  <c r="G74" i="2" s="1"/>
  <c r="A74" i="2"/>
  <c r="F73" i="2"/>
  <c r="G73" i="2" s="1"/>
  <c r="A73" i="2"/>
  <c r="F72" i="2"/>
  <c r="H72" i="2" s="1"/>
  <c r="A72" i="2"/>
  <c r="F71" i="2"/>
  <c r="A71" i="2"/>
  <c r="F70" i="2"/>
  <c r="G70" i="2" s="1"/>
  <c r="A70" i="2"/>
  <c r="F69" i="2"/>
  <c r="G69" i="2" s="1"/>
  <c r="A69" i="2"/>
  <c r="F68" i="2"/>
  <c r="H68" i="2" s="1"/>
  <c r="A68" i="2"/>
  <c r="F67" i="2"/>
  <c r="G67" i="2" s="1"/>
  <c r="A67" i="2"/>
  <c r="F66" i="2"/>
  <c r="H66" i="2" s="1"/>
  <c r="A66" i="2"/>
  <c r="F65" i="2"/>
  <c r="A65" i="2"/>
  <c r="F64" i="2"/>
  <c r="H64" i="2" s="1"/>
  <c r="A64" i="2"/>
  <c r="F63" i="2"/>
  <c r="G63" i="2" s="1"/>
  <c r="A63" i="2"/>
  <c r="F62" i="2"/>
  <c r="H62" i="2" s="1"/>
  <c r="A62" i="2"/>
  <c r="F61" i="2"/>
  <c r="G61" i="2" s="1"/>
  <c r="A61" i="2"/>
  <c r="F60" i="2"/>
  <c r="H60" i="2" s="1"/>
  <c r="A60" i="2"/>
  <c r="F59" i="2"/>
  <c r="G59" i="2" s="1"/>
  <c r="A59" i="2"/>
  <c r="F58" i="2"/>
  <c r="G58" i="2" s="1"/>
  <c r="A58" i="2"/>
  <c r="F57" i="2"/>
  <c r="G57" i="2" s="1"/>
  <c r="A57" i="2"/>
  <c r="F56" i="2"/>
  <c r="H56" i="2" s="1"/>
  <c r="A56" i="2"/>
  <c r="F55" i="2"/>
  <c r="G55" i="2" s="1"/>
  <c r="A55" i="2"/>
  <c r="F54" i="2"/>
  <c r="G54" i="2" s="1"/>
  <c r="A54" i="2"/>
  <c r="F53" i="2"/>
  <c r="G53" i="2" s="1"/>
  <c r="A53" i="2"/>
  <c r="F52" i="2"/>
  <c r="H52" i="2" s="1"/>
  <c r="A52" i="2"/>
  <c r="F51" i="2"/>
  <c r="G51" i="2" s="1"/>
  <c r="A51" i="2"/>
  <c r="F50" i="2"/>
  <c r="H50" i="2" s="1"/>
  <c r="A50" i="2"/>
  <c r="F49" i="2"/>
  <c r="G49" i="2" s="1"/>
  <c r="A49" i="2"/>
  <c r="F48" i="2"/>
  <c r="H48" i="2" s="1"/>
  <c r="A48" i="2"/>
  <c r="F47" i="2"/>
  <c r="G47" i="2" s="1"/>
  <c r="A47" i="2"/>
  <c r="F46" i="2"/>
  <c r="G46" i="2" s="1"/>
  <c r="A46" i="2"/>
  <c r="F45" i="2"/>
  <c r="G45" i="2" s="1"/>
  <c r="A45" i="2"/>
  <c r="F44" i="2"/>
  <c r="H44" i="2" s="1"/>
  <c r="A44" i="2"/>
  <c r="F43" i="2"/>
  <c r="G43" i="2" s="1"/>
  <c r="A43" i="2"/>
  <c r="F42" i="2"/>
  <c r="G42" i="2" s="1"/>
  <c r="A42" i="2"/>
  <c r="F41" i="2"/>
  <c r="G41" i="2" s="1"/>
  <c r="A41" i="2"/>
  <c r="F40" i="2"/>
  <c r="G40" i="2" s="1"/>
  <c r="A40" i="2"/>
  <c r="F39" i="2"/>
  <c r="G39" i="2" s="1"/>
  <c r="A39" i="2"/>
  <c r="F38" i="2"/>
  <c r="H38" i="2" s="1"/>
  <c r="A38" i="2"/>
  <c r="F37" i="2"/>
  <c r="G37" i="2" s="1"/>
  <c r="A37" i="2"/>
  <c r="F36" i="2"/>
  <c r="G36" i="2" s="1"/>
  <c r="A36" i="2"/>
  <c r="F35" i="2"/>
  <c r="G35" i="2" s="1"/>
  <c r="A35" i="2"/>
  <c r="F34" i="2"/>
  <c r="H34" i="2" s="1"/>
  <c r="A34" i="2"/>
  <c r="F33" i="2"/>
  <c r="G33" i="2" s="1"/>
  <c r="A33" i="2"/>
  <c r="F32" i="2"/>
  <c r="G32" i="2" s="1"/>
  <c r="A32" i="2"/>
  <c r="F31" i="2"/>
  <c r="G31" i="2" s="1"/>
  <c r="A31" i="2"/>
  <c r="F30" i="2"/>
  <c r="H30" i="2" s="1"/>
  <c r="A30" i="2"/>
  <c r="F29" i="2"/>
  <c r="G29" i="2" s="1"/>
  <c r="A29" i="2"/>
  <c r="F28" i="2"/>
  <c r="H28" i="2" s="1"/>
  <c r="A28" i="2"/>
  <c r="F27" i="2"/>
  <c r="G27" i="2" s="1"/>
  <c r="A27" i="2"/>
  <c r="F26" i="2"/>
  <c r="A26" i="2"/>
  <c r="F25" i="2"/>
  <c r="G25" i="2" s="1"/>
  <c r="A25" i="2"/>
  <c r="F24" i="2"/>
  <c r="G24" i="2" s="1"/>
  <c r="A24" i="2"/>
  <c r="F23" i="2"/>
  <c r="G23" i="2" s="1"/>
  <c r="A23" i="2"/>
  <c r="F22" i="2"/>
  <c r="H22" i="2" s="1"/>
  <c r="A22" i="2"/>
  <c r="F21" i="2"/>
  <c r="G21" i="2" s="1"/>
  <c r="A21" i="2"/>
  <c r="F20" i="2"/>
  <c r="H20" i="2" s="1"/>
  <c r="A20" i="2"/>
  <c r="F19" i="2"/>
  <c r="A19" i="2"/>
  <c r="F18" i="2"/>
  <c r="G18" i="2" s="1"/>
  <c r="A18" i="2"/>
  <c r="F17" i="2"/>
  <c r="G17" i="2" s="1"/>
  <c r="A17" i="2"/>
  <c r="F16" i="2"/>
  <c r="H16" i="2" s="1"/>
  <c r="A16" i="2"/>
  <c r="F15" i="2"/>
  <c r="G15" i="2" s="1"/>
  <c r="A15" i="2"/>
  <c r="F14" i="2"/>
  <c r="H14" i="2" s="1"/>
  <c r="A14" i="2"/>
  <c r="F13" i="2"/>
  <c r="G13" i="2" s="1"/>
  <c r="A13" i="2"/>
  <c r="F12" i="2"/>
  <c r="H12" i="2" s="1"/>
  <c r="A12" i="2"/>
  <c r="F11" i="2"/>
  <c r="G11" i="2" s="1"/>
  <c r="A11" i="2"/>
  <c r="F10" i="2"/>
  <c r="A10" i="2"/>
  <c r="F9" i="2"/>
  <c r="G9" i="2" s="1"/>
  <c r="A9" i="2"/>
  <c r="F8" i="2"/>
  <c r="G8" i="2" s="1"/>
  <c r="A8" i="2"/>
  <c r="F7" i="2"/>
  <c r="G7" i="2" s="1"/>
  <c r="A7" i="2"/>
  <c r="F6" i="2"/>
  <c r="H6" i="2" s="1"/>
  <c r="A6" i="2"/>
  <c r="F5" i="2"/>
  <c r="G5" i="2" s="1"/>
  <c r="A5" i="2"/>
  <c r="F4" i="2"/>
  <c r="G4" i="2" s="1"/>
  <c r="A4" i="2"/>
  <c r="F3" i="2"/>
  <c r="A3" i="2"/>
  <c r="F2" i="2"/>
  <c r="H2" i="2" s="1"/>
  <c r="A2" i="2"/>
  <c r="L27" i="12"/>
  <c r="L18" i="12"/>
  <c r="E18" i="12"/>
  <c r="L15" i="12"/>
  <c r="E15" i="12"/>
  <c r="L27" i="11"/>
  <c r="L18" i="11"/>
  <c r="E18" i="11"/>
  <c r="L15" i="11"/>
  <c r="E15" i="11"/>
  <c r="L27" i="10"/>
  <c r="L18" i="10"/>
  <c r="E18" i="10"/>
  <c r="L15" i="10"/>
  <c r="L27" i="7"/>
  <c r="L18" i="7"/>
  <c r="E18" i="7"/>
  <c r="L15" i="7"/>
  <c r="E15" i="7"/>
  <c r="L27" i="9"/>
  <c r="L18" i="9"/>
  <c r="E18" i="9"/>
  <c r="L15" i="9"/>
  <c r="H14" i="7" l="1"/>
  <c r="H15" i="7" s="1"/>
  <c r="D47" i="10"/>
  <c r="D48" i="10" s="1"/>
  <c r="G228" i="2"/>
  <c r="G158" i="2"/>
  <c r="H41" i="11"/>
  <c r="H42" i="11" s="1"/>
  <c r="K5" i="10"/>
  <c r="K6" i="10" s="1"/>
  <c r="K23" i="10"/>
  <c r="K24" i="10" s="1"/>
  <c r="H70" i="2"/>
  <c r="H31" i="2"/>
  <c r="G12" i="2"/>
  <c r="A20" i="10"/>
  <c r="A21" i="10" s="1"/>
  <c r="H32" i="9"/>
  <c r="H33" i="9" s="1"/>
  <c r="A26" i="7"/>
  <c r="A27" i="7" s="1"/>
  <c r="H35" i="9"/>
  <c r="H36" i="9" s="1"/>
  <c r="D38" i="11"/>
  <c r="D39" i="11" s="1"/>
  <c r="H11" i="7"/>
  <c r="H12" i="7" s="1"/>
  <c r="A5" i="10"/>
  <c r="A6" i="10" s="1"/>
  <c r="H44" i="10"/>
  <c r="H45" i="10" s="1"/>
  <c r="A41" i="12"/>
  <c r="A42" i="12" s="1"/>
  <c r="G208" i="2"/>
  <c r="G90" i="2"/>
  <c r="D5" i="9"/>
  <c r="D6" i="9" s="1"/>
  <c r="D20" i="9"/>
  <c r="D21" i="9" s="1"/>
  <c r="K35" i="9"/>
  <c r="K36" i="9" s="1"/>
  <c r="D29" i="7"/>
  <c r="D30" i="7" s="1"/>
  <c r="H11" i="10"/>
  <c r="H12" i="10" s="1"/>
  <c r="H26" i="10"/>
  <c r="H27" i="10" s="1"/>
  <c r="A8" i="11"/>
  <c r="A9" i="11" s="1"/>
  <c r="K20" i="11"/>
  <c r="K21" i="11" s="1"/>
  <c r="D47" i="11"/>
  <c r="D48" i="11" s="1"/>
  <c r="A26" i="12"/>
  <c r="A27" i="12" s="1"/>
  <c r="G6" i="2"/>
  <c r="H8" i="9"/>
  <c r="H9" i="9" s="1"/>
  <c r="A23" i="9"/>
  <c r="A24" i="9" s="1"/>
  <c r="H38" i="9"/>
  <c r="H39" i="9" s="1"/>
  <c r="K29" i="7"/>
  <c r="K30" i="7" s="1"/>
  <c r="H14" i="10"/>
  <c r="H15" i="10" s="1"/>
  <c r="K8" i="11"/>
  <c r="K9" i="11" s="1"/>
  <c r="H26" i="11"/>
  <c r="H27" i="11" s="1"/>
  <c r="A5" i="12"/>
  <c r="A6" i="12" s="1"/>
  <c r="H11" i="9"/>
  <c r="H12" i="9" s="1"/>
  <c r="H26" i="9"/>
  <c r="H27" i="9" s="1"/>
  <c r="A44" i="9"/>
  <c r="A45" i="9" s="1"/>
  <c r="H17" i="7"/>
  <c r="H18" i="7" s="1"/>
  <c r="K32" i="7"/>
  <c r="K33" i="7" s="1"/>
  <c r="K29" i="10"/>
  <c r="K30" i="10" s="1"/>
  <c r="H11" i="11"/>
  <c r="H12" i="11" s="1"/>
  <c r="K8" i="12"/>
  <c r="K9" i="12" s="1"/>
  <c r="K29" i="12"/>
  <c r="K30" i="12" s="1"/>
  <c r="H14" i="9"/>
  <c r="H15" i="9" s="1"/>
  <c r="A47" i="9"/>
  <c r="A48" i="9" s="1"/>
  <c r="K35" i="7"/>
  <c r="K36" i="7" s="1"/>
  <c r="H17" i="10"/>
  <c r="H18" i="10" s="1"/>
  <c r="D32" i="10"/>
  <c r="D33" i="10" s="1"/>
  <c r="H14" i="11"/>
  <c r="H15" i="11" s="1"/>
  <c r="A29" i="11"/>
  <c r="A30" i="11" s="1"/>
  <c r="H11" i="12"/>
  <c r="H12" i="12" s="1"/>
  <c r="A38" i="12"/>
  <c r="A39" i="12" s="1"/>
  <c r="H4" i="2"/>
  <c r="A29" i="9"/>
  <c r="A30" i="9" s="1"/>
  <c r="D5" i="7"/>
  <c r="D6" i="7" s="1"/>
  <c r="A41" i="7"/>
  <c r="A42" i="7" s="1"/>
  <c r="H35" i="10"/>
  <c r="H36" i="10" s="1"/>
  <c r="D32" i="11"/>
  <c r="D33" i="11" s="1"/>
  <c r="H44" i="12"/>
  <c r="H45" i="12" s="1"/>
  <c r="H116" i="2"/>
  <c r="D17" i="9"/>
  <c r="D18" i="9" s="1"/>
  <c r="A32" i="9"/>
  <c r="A33" i="9" s="1"/>
  <c r="D8" i="7"/>
  <c r="D9" i="7" s="1"/>
  <c r="D23" i="7"/>
  <c r="D24" i="7" s="1"/>
  <c r="D44" i="7"/>
  <c r="D45" i="7" s="1"/>
  <c r="K38" i="10"/>
  <c r="K39" i="10" s="1"/>
  <c r="K32" i="11"/>
  <c r="K33" i="11" s="1"/>
  <c r="A47" i="12"/>
  <c r="A48" i="12" s="1"/>
  <c r="H15" i="2"/>
  <c r="H46" i="2"/>
  <c r="G220" i="2"/>
  <c r="H13" i="2"/>
  <c r="G22" i="2"/>
  <c r="H18" i="2"/>
  <c r="H5" i="2"/>
  <c r="H32" i="2"/>
  <c r="H8" i="2"/>
  <c r="G14" i="2"/>
  <c r="G30" i="2"/>
  <c r="G98" i="2"/>
  <c r="G196" i="2"/>
  <c r="G146" i="2"/>
  <c r="H9" i="2"/>
  <c r="H24" i="2"/>
  <c r="H61" i="2"/>
  <c r="K26" i="9"/>
  <c r="K27" i="9" s="1"/>
  <c r="D32" i="9"/>
  <c r="D33" i="9" s="1"/>
  <c r="A38" i="9"/>
  <c r="A39" i="9" s="1"/>
  <c r="D44" i="9"/>
  <c r="D45" i="9" s="1"/>
  <c r="H5" i="7"/>
  <c r="H6" i="7" s="1"/>
  <c r="A14" i="7"/>
  <c r="A15" i="7" s="1"/>
  <c r="K17" i="7"/>
  <c r="K18" i="7" s="1"/>
  <c r="H23" i="7"/>
  <c r="H24" i="7" s="1"/>
  <c r="E29" i="7"/>
  <c r="E30" i="7" s="1"/>
  <c r="L32" i="7"/>
  <c r="L33" i="7" s="1"/>
  <c r="K41" i="7"/>
  <c r="K42" i="7" s="1"/>
  <c r="D5" i="10"/>
  <c r="D6" i="10" s="1"/>
  <c r="K11" i="10"/>
  <c r="K12" i="10" s="1"/>
  <c r="A26" i="10"/>
  <c r="A27" i="10" s="1"/>
  <c r="L29" i="10"/>
  <c r="L30" i="10" s="1"/>
  <c r="K35" i="10"/>
  <c r="K36" i="10" s="1"/>
  <c r="K44" i="10"/>
  <c r="K45" i="10" s="1"/>
  <c r="D8" i="11"/>
  <c r="D9" i="11" s="1"/>
  <c r="K14" i="11"/>
  <c r="K15" i="11" s="1"/>
  <c r="K26" i="11"/>
  <c r="K27" i="11" s="1"/>
  <c r="E32" i="11"/>
  <c r="E33" i="11" s="1"/>
  <c r="H38" i="11"/>
  <c r="H39" i="11" s="1"/>
  <c r="H47" i="11"/>
  <c r="H48" i="11" s="1"/>
  <c r="A11" i="12"/>
  <c r="A12" i="12" s="1"/>
  <c r="A17" i="12"/>
  <c r="A18" i="12" s="1"/>
  <c r="H23" i="12"/>
  <c r="H24" i="12" s="1"/>
  <c r="E29" i="12"/>
  <c r="E30" i="12" s="1"/>
  <c r="A35" i="12"/>
  <c r="A36" i="12" s="1"/>
  <c r="A44" i="12"/>
  <c r="A45" i="12" s="1"/>
  <c r="G2" i="2"/>
  <c r="G20" i="2"/>
  <c r="H76" i="2"/>
  <c r="G83" i="2"/>
  <c r="G86" i="2"/>
  <c r="D23" i="12"/>
  <c r="D24" i="12" s="1"/>
  <c r="D29" i="12"/>
  <c r="D30" i="12" s="1"/>
  <c r="L32" i="12"/>
  <c r="L33" i="12" s="1"/>
  <c r="D41" i="12"/>
  <c r="D42" i="12" s="1"/>
  <c r="K8" i="9"/>
  <c r="K9" i="9" s="1"/>
  <c r="H20" i="9"/>
  <c r="H21" i="9" s="1"/>
  <c r="D11" i="9"/>
  <c r="D12" i="9" s="1"/>
  <c r="A17" i="9"/>
  <c r="A18" i="9" s="1"/>
  <c r="K20" i="9"/>
  <c r="K21" i="9" s="1"/>
  <c r="E32" i="9"/>
  <c r="E33" i="9" s="1"/>
  <c r="D38" i="9"/>
  <c r="D39" i="9" s="1"/>
  <c r="H44" i="9"/>
  <c r="H45" i="9" s="1"/>
  <c r="A8" i="7"/>
  <c r="A9" i="7" s="1"/>
  <c r="D14" i="7"/>
  <c r="D15" i="7" s="1"/>
  <c r="K23" i="7"/>
  <c r="K24" i="7" s="1"/>
  <c r="H29" i="7"/>
  <c r="H30" i="7" s="1"/>
  <c r="A35" i="7"/>
  <c r="A36" i="7" s="1"/>
  <c r="A44" i="7"/>
  <c r="A45" i="7" s="1"/>
  <c r="H5" i="10"/>
  <c r="H6" i="10" s="1"/>
  <c r="A14" i="10"/>
  <c r="A15" i="10" s="1"/>
  <c r="D26" i="10"/>
  <c r="D27" i="10" s="1"/>
  <c r="A32" i="10"/>
  <c r="A33" i="10" s="1"/>
  <c r="H38" i="10"/>
  <c r="H39" i="10" s="1"/>
  <c r="A47" i="10"/>
  <c r="A48" i="10" s="1"/>
  <c r="H8" i="11"/>
  <c r="H9" i="11" s="1"/>
  <c r="H20" i="11"/>
  <c r="H21" i="11" s="1"/>
  <c r="H32" i="11"/>
  <c r="H33" i="11" s="1"/>
  <c r="D41" i="11"/>
  <c r="D42" i="11" s="1"/>
  <c r="K47" i="11"/>
  <c r="K48" i="11" s="1"/>
  <c r="D11" i="12"/>
  <c r="D12" i="12" s="1"/>
  <c r="K17" i="12"/>
  <c r="K18" i="12" s="1"/>
  <c r="K23" i="12"/>
  <c r="K24" i="12" s="1"/>
  <c r="H29" i="12"/>
  <c r="H30" i="12" s="1"/>
  <c r="D35" i="12"/>
  <c r="D36" i="12" s="1"/>
  <c r="D44" i="12"/>
  <c r="D45" i="12" s="1"/>
  <c r="H7" i="2"/>
  <c r="H10" i="2"/>
  <c r="G10" i="2"/>
  <c r="H25" i="2"/>
  <c r="G28" i="2"/>
  <c r="H188" i="2"/>
  <c r="G188" i="2"/>
  <c r="H5" i="9"/>
  <c r="H6" i="9" s="1"/>
  <c r="H17" i="9"/>
  <c r="H18" i="9" s="1"/>
  <c r="D29" i="9"/>
  <c r="D30" i="9" s="1"/>
  <c r="A41" i="9"/>
  <c r="A42" i="9" s="1"/>
  <c r="H8" i="7"/>
  <c r="H9" i="7" s="1"/>
  <c r="A20" i="7"/>
  <c r="A21" i="7" s="1"/>
  <c r="L29" i="7"/>
  <c r="L30" i="7" s="1"/>
  <c r="H44" i="7"/>
  <c r="H45" i="7" s="1"/>
  <c r="K14" i="10"/>
  <c r="K15" i="10" s="1"/>
  <c r="K26" i="10"/>
  <c r="K27" i="10" s="1"/>
  <c r="H47" i="10"/>
  <c r="H48" i="10" s="1"/>
  <c r="A17" i="11"/>
  <c r="A18" i="11" s="1"/>
  <c r="D35" i="11"/>
  <c r="D36" i="11" s="1"/>
  <c r="D5" i="12"/>
  <c r="D6" i="12" s="1"/>
  <c r="D26" i="12"/>
  <c r="D27" i="12" s="1"/>
  <c r="H23" i="2"/>
  <c r="H26" i="2"/>
  <c r="G26" i="2"/>
  <c r="G52" i="2"/>
  <c r="H74" i="2"/>
  <c r="G77" i="2"/>
  <c r="H84" i="2"/>
  <c r="G102" i="2"/>
  <c r="K5" i="9"/>
  <c r="K6" i="9" s="1"/>
  <c r="A14" i="9"/>
  <c r="A15" i="9" s="1"/>
  <c r="K17" i="9"/>
  <c r="K18" i="9" s="1"/>
  <c r="H23" i="9"/>
  <c r="H24" i="9" s="1"/>
  <c r="E29" i="9"/>
  <c r="E30" i="9" s="1"/>
  <c r="A35" i="9"/>
  <c r="A36" i="9" s="1"/>
  <c r="D41" i="9"/>
  <c r="D42" i="9" s="1"/>
  <c r="H47" i="9"/>
  <c r="H48" i="9" s="1"/>
  <c r="K8" i="7"/>
  <c r="K9" i="7" s="1"/>
  <c r="D20" i="7"/>
  <c r="D21" i="7" s="1"/>
  <c r="H26" i="7"/>
  <c r="H27" i="7" s="1"/>
  <c r="D32" i="7"/>
  <c r="D33" i="7" s="1"/>
  <c r="D38" i="7"/>
  <c r="D39" i="7" s="1"/>
  <c r="K44" i="7"/>
  <c r="K45" i="7" s="1"/>
  <c r="K8" i="10"/>
  <c r="K9" i="10" s="1"/>
  <c r="H20" i="10"/>
  <c r="H21" i="10" s="1"/>
  <c r="L32" i="10"/>
  <c r="L33" i="10" s="1"/>
  <c r="D41" i="10"/>
  <c r="D42" i="10" s="1"/>
  <c r="K47" i="10"/>
  <c r="K48" i="10" s="1"/>
  <c r="K11" i="11"/>
  <c r="K12" i="11" s="1"/>
  <c r="D17" i="11"/>
  <c r="D18" i="11" s="1"/>
  <c r="D23" i="11"/>
  <c r="D24" i="11" s="1"/>
  <c r="E29" i="11"/>
  <c r="E30" i="11" s="1"/>
  <c r="H35" i="11"/>
  <c r="H36" i="11" s="1"/>
  <c r="A44" i="11"/>
  <c r="A45" i="11" s="1"/>
  <c r="H5" i="12"/>
  <c r="H6" i="12" s="1"/>
  <c r="H14" i="12"/>
  <c r="H15" i="12" s="1"/>
  <c r="A20" i="12"/>
  <c r="A21" i="12" s="1"/>
  <c r="H26" i="12"/>
  <c r="H27" i="12" s="1"/>
  <c r="E32" i="12"/>
  <c r="E33" i="12" s="1"/>
  <c r="H38" i="12"/>
  <c r="H39" i="12" s="1"/>
  <c r="H11" i="2"/>
  <c r="G16" i="2"/>
  <c r="H21" i="2"/>
  <c r="H29" i="2"/>
  <c r="G34" i="2"/>
  <c r="G71" i="2"/>
  <c r="H71" i="2"/>
  <c r="H185" i="2"/>
  <c r="G185" i="2"/>
  <c r="D29" i="11"/>
  <c r="D30" i="11" s="1"/>
  <c r="K41" i="11"/>
  <c r="K42" i="11" s="1"/>
  <c r="D14" i="12"/>
  <c r="D15" i="12" s="1"/>
  <c r="L29" i="12"/>
  <c r="L30" i="12" s="1"/>
  <c r="K44" i="12"/>
  <c r="K45" i="12" s="1"/>
  <c r="D35" i="9"/>
  <c r="D36" i="9" s="1"/>
  <c r="H20" i="7"/>
  <c r="H21" i="7" s="1"/>
  <c r="E32" i="7"/>
  <c r="E33" i="7" s="1"/>
  <c r="A47" i="7"/>
  <c r="A48" i="7" s="1"/>
  <c r="K20" i="10"/>
  <c r="K21" i="10" s="1"/>
  <c r="A35" i="10"/>
  <c r="A36" i="10" s="1"/>
  <c r="H5" i="11"/>
  <c r="H6" i="11" s="1"/>
  <c r="H17" i="11"/>
  <c r="H18" i="11" s="1"/>
  <c r="L29" i="11"/>
  <c r="L30" i="11" s="1"/>
  <c r="D44" i="11"/>
  <c r="D45" i="11" s="1"/>
  <c r="K14" i="12"/>
  <c r="K15" i="12" s="1"/>
  <c r="D20" i="12"/>
  <c r="D21" i="12" s="1"/>
  <c r="H32" i="12"/>
  <c r="H33" i="12" s="1"/>
  <c r="D47" i="12"/>
  <c r="D48" i="12" s="1"/>
  <c r="G19" i="2"/>
  <c r="H19" i="2"/>
  <c r="G68" i="2"/>
  <c r="K11" i="9"/>
  <c r="K12" i="9" s="1"/>
  <c r="D23" i="9"/>
  <c r="D24" i="9" s="1"/>
  <c r="K32" i="9"/>
  <c r="K33" i="9" s="1"/>
  <c r="D47" i="9"/>
  <c r="D48" i="9" s="1"/>
  <c r="K14" i="7"/>
  <c r="K15" i="7" s="1"/>
  <c r="D26" i="7"/>
  <c r="D27" i="7" s="1"/>
  <c r="A38" i="7"/>
  <c r="A39" i="7" s="1"/>
  <c r="A8" i="10"/>
  <c r="A9" i="10" s="1"/>
  <c r="D20" i="10"/>
  <c r="D21" i="10" s="1"/>
  <c r="K32" i="10"/>
  <c r="K33" i="10" s="1"/>
  <c r="A41" i="10"/>
  <c r="A42" i="10" s="1"/>
  <c r="A23" i="11"/>
  <c r="A24" i="11" s="1"/>
  <c r="D38" i="12"/>
  <c r="D39" i="12" s="1"/>
  <c r="G3" i="2"/>
  <c r="H3" i="2"/>
  <c r="A8" i="9"/>
  <c r="A9" i="9" s="1"/>
  <c r="D14" i="9"/>
  <c r="D15" i="9" s="1"/>
  <c r="K23" i="9"/>
  <c r="K24" i="9" s="1"/>
  <c r="K29" i="9"/>
  <c r="K30" i="9" s="1"/>
  <c r="H41" i="9"/>
  <c r="H42" i="9" s="1"/>
  <c r="K47" i="9"/>
  <c r="K48" i="9" s="1"/>
  <c r="A11" i="7"/>
  <c r="A12" i="7" s="1"/>
  <c r="H38" i="7"/>
  <c r="H39" i="7" s="1"/>
  <c r="A11" i="10"/>
  <c r="A12" i="10" s="1"/>
  <c r="A17" i="10"/>
  <c r="A18" i="10" s="1"/>
  <c r="E29" i="10"/>
  <c r="E30" i="10" s="1"/>
  <c r="H41" i="10"/>
  <c r="H42" i="10" s="1"/>
  <c r="A14" i="11"/>
  <c r="A15" i="11" s="1"/>
  <c r="H23" i="11"/>
  <c r="H24" i="11" s="1"/>
  <c r="K35" i="11"/>
  <c r="K36" i="11" s="1"/>
  <c r="D8" i="12"/>
  <c r="D9" i="12" s="1"/>
  <c r="K38" i="12"/>
  <c r="K39" i="12" s="1"/>
  <c r="D8" i="9"/>
  <c r="D9" i="9" s="1"/>
  <c r="E14" i="9"/>
  <c r="E15" i="9" s="1"/>
  <c r="D26" i="9"/>
  <c r="D27" i="9" s="1"/>
  <c r="L29" i="9"/>
  <c r="L30" i="9" s="1"/>
  <c r="K41" i="9"/>
  <c r="K42" i="9" s="1"/>
  <c r="A5" i="7"/>
  <c r="A6" i="7" s="1"/>
  <c r="D11" i="7"/>
  <c r="D12" i="7" s="1"/>
  <c r="A17" i="7"/>
  <c r="A18" i="7" s="1"/>
  <c r="A23" i="7"/>
  <c r="A24" i="7" s="1"/>
  <c r="A29" i="7"/>
  <c r="A30" i="7" s="1"/>
  <c r="H32" i="7"/>
  <c r="H33" i="7" s="1"/>
  <c r="K38" i="7"/>
  <c r="K39" i="7" s="1"/>
  <c r="K47" i="7"/>
  <c r="K48" i="7" s="1"/>
  <c r="D11" i="10"/>
  <c r="D12" i="10" s="1"/>
  <c r="D17" i="10"/>
  <c r="D18" i="10" s="1"/>
  <c r="A23" i="10"/>
  <c r="A24" i="10" s="1"/>
  <c r="H29" i="10"/>
  <c r="H30" i="10" s="1"/>
  <c r="D35" i="10"/>
  <c r="D36" i="10" s="1"/>
  <c r="K41" i="10"/>
  <c r="K42" i="10" s="1"/>
  <c r="K5" i="11"/>
  <c r="K6" i="11" s="1"/>
  <c r="D14" i="11"/>
  <c r="D15" i="11" s="1"/>
  <c r="K17" i="11"/>
  <c r="K18" i="11" s="1"/>
  <c r="K23" i="11"/>
  <c r="K24" i="11" s="1"/>
  <c r="A32" i="11"/>
  <c r="A33" i="11" s="1"/>
  <c r="A38" i="11"/>
  <c r="A39" i="11" s="1"/>
  <c r="H44" i="11"/>
  <c r="H45" i="11" s="1"/>
  <c r="H8" i="12"/>
  <c r="H9" i="12" s="1"/>
  <c r="H20" i="12"/>
  <c r="H21" i="12" s="1"/>
  <c r="A29" i="12"/>
  <c r="A30" i="12" s="1"/>
  <c r="K32" i="12"/>
  <c r="K33" i="12" s="1"/>
  <c r="K47" i="12"/>
  <c r="K48" i="12" s="1"/>
  <c r="K41" i="12"/>
  <c r="K42" i="12" s="1"/>
  <c r="K35" i="12"/>
  <c r="K36" i="12" s="1"/>
  <c r="D32" i="12"/>
  <c r="D33" i="12" s="1"/>
  <c r="A23" i="12"/>
  <c r="A24" i="12" s="1"/>
  <c r="H17" i="12"/>
  <c r="H18" i="12" s="1"/>
  <c r="A14" i="12"/>
  <c r="A15" i="12" s="1"/>
  <c r="A8" i="12"/>
  <c r="A9" i="12" s="1"/>
  <c r="A47" i="11"/>
  <c r="A48" i="11" s="1"/>
  <c r="A41" i="11"/>
  <c r="A42" i="11" s="1"/>
  <c r="A35" i="11"/>
  <c r="A36" i="11" s="1"/>
  <c r="K29" i="11"/>
  <c r="K30" i="11" s="1"/>
  <c r="D26" i="11"/>
  <c r="D27" i="11" s="1"/>
  <c r="D20" i="11"/>
  <c r="D21" i="11" s="1"/>
  <c r="D11" i="11"/>
  <c r="D12" i="11" s="1"/>
  <c r="D5" i="11"/>
  <c r="D6" i="11" s="1"/>
  <c r="D44" i="10"/>
  <c r="D45" i="10" s="1"/>
  <c r="D38" i="10"/>
  <c r="D39" i="10" s="1"/>
  <c r="H32" i="10"/>
  <c r="H33" i="10" s="1"/>
  <c r="D29" i="10"/>
  <c r="D30" i="10" s="1"/>
  <c r="H23" i="10"/>
  <c r="H24" i="10" s="1"/>
  <c r="E14" i="10"/>
  <c r="E15" i="10" s="1"/>
  <c r="H8" i="10"/>
  <c r="H9" i="10" s="1"/>
  <c r="H47" i="7"/>
  <c r="H48" i="7" s="1"/>
  <c r="H41" i="7"/>
  <c r="H42" i="7" s="1"/>
  <c r="H35" i="7"/>
  <c r="H36" i="7" s="1"/>
  <c r="A32" i="7"/>
  <c r="A33" i="7" s="1"/>
  <c r="K26" i="7"/>
  <c r="K27" i="7" s="1"/>
  <c r="K20" i="7"/>
  <c r="K21" i="7" s="1"/>
  <c r="D17" i="7"/>
  <c r="D18" i="7" s="1"/>
  <c r="K11" i="7"/>
  <c r="K12" i="7" s="1"/>
  <c r="K5" i="7"/>
  <c r="K6" i="7" s="1"/>
  <c r="K44" i="9"/>
  <c r="K45" i="9" s="1"/>
  <c r="K38" i="9"/>
  <c r="K39" i="9" s="1"/>
  <c r="L32" i="9"/>
  <c r="L33" i="9" s="1"/>
  <c r="H29" i="9"/>
  <c r="H30" i="9" s="1"/>
  <c r="A26" i="9"/>
  <c r="A27" i="9" s="1"/>
  <c r="A20" i="9"/>
  <c r="A21" i="9" s="1"/>
  <c r="K14" i="9"/>
  <c r="K15" i="9" s="1"/>
  <c r="A11" i="9"/>
  <c r="A12" i="9" s="1"/>
  <c r="A5" i="9"/>
  <c r="A6" i="9" s="1"/>
  <c r="H47" i="12"/>
  <c r="H48" i="12" s="1"/>
  <c r="H41" i="12"/>
  <c r="H42" i="12" s="1"/>
  <c r="H35" i="12"/>
  <c r="H36" i="12" s="1"/>
  <c r="A32" i="12"/>
  <c r="A33" i="12" s="1"/>
  <c r="K26" i="12"/>
  <c r="K27" i="12" s="1"/>
  <c r="K20" i="12"/>
  <c r="K21" i="12" s="1"/>
  <c r="D17" i="12"/>
  <c r="D18" i="12" s="1"/>
  <c r="K11" i="12"/>
  <c r="K12" i="12" s="1"/>
  <c r="K5" i="12"/>
  <c r="K6" i="12" s="1"/>
  <c r="K44" i="11"/>
  <c r="K45" i="11" s="1"/>
  <c r="K38" i="11"/>
  <c r="K39" i="11" s="1"/>
  <c r="L32" i="11"/>
  <c r="L33" i="11" s="1"/>
  <c r="H29" i="11"/>
  <c r="H30" i="11" s="1"/>
  <c r="A26" i="11"/>
  <c r="A27" i="11" s="1"/>
  <c r="A20" i="11"/>
  <c r="A21" i="11" s="1"/>
  <c r="A11" i="11"/>
  <c r="A12" i="11" s="1"/>
  <c r="A5" i="11"/>
  <c r="A6" i="11" s="1"/>
  <c r="A44" i="10"/>
  <c r="A45" i="10" s="1"/>
  <c r="A38" i="10"/>
  <c r="A39" i="10" s="1"/>
  <c r="E32" i="10"/>
  <c r="E33" i="10" s="1"/>
  <c r="A29" i="10"/>
  <c r="A30" i="10" s="1"/>
  <c r="D23" i="10"/>
  <c r="D24" i="10" s="1"/>
  <c r="K17" i="10"/>
  <c r="K18" i="10" s="1"/>
  <c r="D14" i="10"/>
  <c r="D15" i="10" s="1"/>
  <c r="D8" i="10"/>
  <c r="D9" i="10" s="1"/>
  <c r="D47" i="7"/>
  <c r="D48" i="7" s="1"/>
  <c r="D41" i="7"/>
  <c r="D42" i="7" s="1"/>
  <c r="D35" i="7"/>
  <c r="D36" i="7" s="1"/>
  <c r="H27" i="2"/>
  <c r="G65" i="2"/>
  <c r="H65" i="2"/>
  <c r="H17" i="2"/>
  <c r="H33" i="2"/>
  <c r="G62" i="2"/>
  <c r="G111" i="2"/>
  <c r="G134" i="2"/>
  <c r="G186" i="2"/>
  <c r="G176" i="2"/>
  <c r="H150" i="2"/>
  <c r="G173" i="2"/>
  <c r="G180" i="2"/>
  <c r="G240" i="2"/>
  <c r="H40" i="2"/>
  <c r="G38" i="2"/>
  <c r="G56" i="2"/>
  <c r="H108" i="2"/>
  <c r="G122" i="2"/>
  <c r="H39" i="2"/>
  <c r="H45" i="2"/>
  <c r="H54" i="2"/>
  <c r="G72" i="2"/>
  <c r="G99" i="2"/>
  <c r="G151" i="2"/>
  <c r="G238" i="2"/>
  <c r="H42" i="2"/>
  <c r="G131" i="2"/>
  <c r="G159" i="2"/>
  <c r="G195" i="2"/>
  <c r="G232" i="2"/>
  <c r="H49" i="2"/>
  <c r="H55" i="2"/>
  <c r="H58" i="2"/>
  <c r="G107" i="2"/>
  <c r="G110" i="2"/>
  <c r="G182" i="2"/>
  <c r="G114" i="2"/>
  <c r="G135" i="2"/>
  <c r="H36" i="2"/>
  <c r="H43" i="2"/>
  <c r="G50" i="2"/>
  <c r="H59" i="2"/>
  <c r="G66" i="2"/>
  <c r="G91" i="2"/>
  <c r="G94" i="2"/>
  <c r="H100" i="2"/>
  <c r="G106" i="2"/>
  <c r="G115" i="2"/>
  <c r="G118" i="2"/>
  <c r="G130" i="2"/>
  <c r="G166" i="2"/>
  <c r="G169" i="2"/>
  <c r="G172" i="2"/>
  <c r="G189" i="2"/>
  <c r="G192" i="2"/>
  <c r="G198" i="2"/>
  <c r="G201" i="2"/>
  <c r="H204" i="2"/>
  <c r="G214" i="2"/>
  <c r="H41" i="2"/>
  <c r="G48" i="2"/>
  <c r="H57" i="2"/>
  <c r="G64" i="2"/>
  <c r="H73" i="2"/>
  <c r="G103" i="2"/>
  <c r="H124" i="2"/>
  <c r="G127" i="2"/>
  <c r="G139" i="2"/>
  <c r="G142" i="2"/>
  <c r="H148" i="2"/>
  <c r="G154" i="2"/>
  <c r="G160" i="2"/>
  <c r="G163" i="2"/>
  <c r="G175" i="2"/>
  <c r="G181" i="2"/>
  <c r="G236" i="2"/>
  <c r="G242" i="2"/>
  <c r="G224" i="2"/>
  <c r="G230" i="2"/>
  <c r="H37" i="2"/>
  <c r="G44" i="2"/>
  <c r="H53" i="2"/>
  <c r="G60" i="2"/>
  <c r="H69" i="2"/>
  <c r="H92" i="2"/>
  <c r="G95" i="2"/>
  <c r="G170" i="2"/>
  <c r="G202" i="2"/>
  <c r="H212" i="2"/>
  <c r="H51" i="2"/>
  <c r="H67" i="2"/>
  <c r="G119" i="2"/>
  <c r="H140" i="2"/>
  <c r="G143" i="2"/>
  <c r="G191" i="2"/>
  <c r="G197" i="2"/>
  <c r="G206" i="2"/>
  <c r="G216" i="2"/>
  <c r="G222" i="2"/>
  <c r="H47" i="2"/>
  <c r="H63" i="2"/>
  <c r="G87" i="2"/>
  <c r="G123" i="2"/>
  <c r="G126" i="2"/>
  <c r="H132" i="2"/>
  <c r="G138" i="2"/>
  <c r="G147" i="2"/>
  <c r="H156" i="2"/>
  <c r="H35" i="2"/>
  <c r="H97" i="2"/>
  <c r="G97" i="2"/>
  <c r="H207" i="2"/>
  <c r="G207" i="2"/>
  <c r="H223" i="2"/>
  <c r="G223" i="2"/>
  <c r="H226" i="2"/>
  <c r="G226" i="2"/>
  <c r="H88" i="2"/>
  <c r="G88" i="2"/>
  <c r="H145" i="2"/>
  <c r="G145" i="2"/>
  <c r="H136" i="2"/>
  <c r="G136" i="2"/>
  <c r="H184" i="2"/>
  <c r="G184" i="2"/>
  <c r="H239" i="2"/>
  <c r="G239" i="2"/>
  <c r="H113" i="2"/>
  <c r="G113" i="2"/>
  <c r="H193" i="2"/>
  <c r="G193" i="2"/>
  <c r="H215" i="2"/>
  <c r="G215" i="2"/>
  <c r="H218" i="2"/>
  <c r="G218" i="2"/>
  <c r="H104" i="2"/>
  <c r="G104" i="2"/>
  <c r="H152" i="2"/>
  <c r="G152" i="2"/>
  <c r="H161" i="2"/>
  <c r="G161" i="2"/>
  <c r="H231" i="2"/>
  <c r="G231" i="2"/>
  <c r="H234" i="2"/>
  <c r="G234" i="2"/>
  <c r="H82" i="2"/>
  <c r="G82" i="2"/>
  <c r="H129" i="2"/>
  <c r="G129" i="2"/>
  <c r="H168" i="2"/>
  <c r="G168" i="2"/>
  <c r="H200" i="2"/>
  <c r="G200" i="2"/>
  <c r="H120" i="2"/>
  <c r="G120" i="2"/>
  <c r="H177" i="2"/>
  <c r="G177" i="2"/>
  <c r="H210" i="2"/>
  <c r="G210" i="2"/>
  <c r="H78" i="2"/>
  <c r="G85" i="2"/>
  <c r="G101" i="2"/>
  <c r="G117" i="2"/>
  <c r="G133" i="2"/>
  <c r="G149" i="2"/>
  <c r="G165" i="2"/>
  <c r="H174" i="2"/>
  <c r="H190" i="2"/>
  <c r="G79" i="2"/>
  <c r="H205" i="2"/>
  <c r="G205" i="2"/>
  <c r="H213" i="2"/>
  <c r="G213" i="2"/>
  <c r="H221" i="2"/>
  <c r="G221" i="2"/>
  <c r="H229" i="2"/>
  <c r="G229" i="2"/>
  <c r="H237" i="2"/>
  <c r="G237" i="2"/>
  <c r="G93" i="2"/>
  <c r="G109" i="2"/>
  <c r="G125" i="2"/>
  <c r="G141" i="2"/>
  <c r="G157" i="2"/>
  <c r="G164" i="2"/>
  <c r="G75" i="2"/>
  <c r="G155" i="2"/>
  <c r="G162" i="2"/>
  <c r="G171" i="2"/>
  <c r="G178" i="2"/>
  <c r="G187" i="2"/>
  <c r="G194" i="2"/>
  <c r="G203" i="2"/>
  <c r="H211" i="2"/>
  <c r="G211" i="2"/>
  <c r="H219" i="2"/>
  <c r="G219" i="2"/>
  <c r="H227" i="2"/>
  <c r="G227" i="2"/>
  <c r="H235" i="2"/>
  <c r="G235" i="2"/>
  <c r="G81" i="2"/>
  <c r="G89" i="2"/>
  <c r="G96" i="2"/>
  <c r="G105" i="2"/>
  <c r="G112" i="2"/>
  <c r="G121" i="2"/>
  <c r="G128" i="2"/>
  <c r="G137" i="2"/>
  <c r="G144" i="2"/>
  <c r="G153" i="2"/>
  <c r="G167" i="2"/>
  <c r="G183" i="2"/>
  <c r="G199" i="2"/>
  <c r="H209" i="2"/>
  <c r="G209" i="2"/>
  <c r="H217" i="2"/>
  <c r="G217" i="2"/>
  <c r="H225" i="2"/>
  <c r="G225" i="2"/>
  <c r="H233" i="2"/>
  <c r="G233" i="2"/>
  <c r="H241" i="2"/>
  <c r="G241" i="2"/>
  <c r="G243" i="2"/>
</calcChain>
</file>

<file path=xl/sharedStrings.xml><?xml version="1.0" encoding="utf-8"?>
<sst xmlns="http://schemas.openxmlformats.org/spreadsheetml/2006/main" count="1980" uniqueCount="253">
  <si>
    <t>Dag:</t>
  </si>
  <si>
    <t>Do</t>
  </si>
  <si>
    <t>Veld 4 / Trainingsveld</t>
  </si>
  <si>
    <t>Looppad</t>
  </si>
  <si>
    <t>Veld 3 / C-veld</t>
  </si>
  <si>
    <t>17.00 - 18.00</t>
  </si>
  <si>
    <t>T-VELD 4</t>
  </si>
  <si>
    <t>T-VELD 3</t>
  </si>
  <si>
    <t>C-VELD 3</t>
  </si>
  <si>
    <t>C-VELD 4</t>
  </si>
  <si>
    <t>C-VELD 5</t>
  </si>
  <si>
    <t>T-VELD 5</t>
  </si>
  <si>
    <t>18.00 - 19.00</t>
  </si>
  <si>
    <t>19.00 - 20.00</t>
  </si>
  <si>
    <t xml:space="preserve"> </t>
  </si>
  <si>
    <t>20.00 - 21.00</t>
  </si>
  <si>
    <t>21.00 - 22.00</t>
  </si>
  <si>
    <t>T-VELD 6</t>
  </si>
  <si>
    <t>C-VELD 6</t>
  </si>
  <si>
    <t>Middenlijn</t>
  </si>
  <si>
    <t>T-VELD 2</t>
  </si>
  <si>
    <t>T-VELD 1</t>
  </si>
  <si>
    <t>C-VELD 1</t>
  </si>
  <si>
    <t>C-VELD 2</t>
  </si>
  <si>
    <t>Looptraining</t>
  </si>
  <si>
    <t>Kantine</t>
  </si>
  <si>
    <t>Di</t>
  </si>
  <si>
    <t>16.30 - 17.30</t>
  </si>
  <si>
    <t>17.45 - 18.45</t>
  </si>
  <si>
    <t>Wo</t>
  </si>
  <si>
    <t>JO14-3</t>
  </si>
  <si>
    <t>Blauw 6</t>
  </si>
  <si>
    <t>Vr</t>
  </si>
  <si>
    <t>Kolom1</t>
  </si>
  <si>
    <t>Dag</t>
  </si>
  <si>
    <t>Tijdstip</t>
  </si>
  <si>
    <t>Veld</t>
  </si>
  <si>
    <t>Team</t>
  </si>
  <si>
    <t>Ballenkar</t>
  </si>
  <si>
    <t>Kleur</t>
  </si>
  <si>
    <t>Aantal Ballen</t>
  </si>
  <si>
    <t>Ma</t>
  </si>
  <si>
    <t>JO8-1</t>
  </si>
  <si>
    <t>ma</t>
  </si>
  <si>
    <t>di</t>
  </si>
  <si>
    <t>woe</t>
  </si>
  <si>
    <t>do</t>
  </si>
  <si>
    <t>vrij</t>
  </si>
  <si>
    <t>Spelers</t>
  </si>
  <si>
    <t>Ballen</t>
  </si>
  <si>
    <t>Overige opmerkingen</t>
  </si>
  <si>
    <t>JO8-2</t>
  </si>
  <si>
    <t>JO8-3</t>
  </si>
  <si>
    <t>JO8-5</t>
  </si>
  <si>
    <t>JO8-4</t>
  </si>
  <si>
    <t>JO10-5</t>
  </si>
  <si>
    <t>JO9-1</t>
  </si>
  <si>
    <t>JO8-6</t>
  </si>
  <si>
    <t>JO9-2</t>
  </si>
  <si>
    <t>JO8-7</t>
  </si>
  <si>
    <t>JO9-5</t>
  </si>
  <si>
    <t>JO9-3</t>
  </si>
  <si>
    <t>JO9-4</t>
  </si>
  <si>
    <t>Keeperstraining</t>
  </si>
  <si>
    <t>JO10-2</t>
  </si>
  <si>
    <t>JO9-7</t>
  </si>
  <si>
    <t>JO10-3</t>
  </si>
  <si>
    <t>JO10-1</t>
  </si>
  <si>
    <t>JO10-4</t>
  </si>
  <si>
    <t>JO11-1</t>
  </si>
  <si>
    <t>JO11-2</t>
  </si>
  <si>
    <t>JO11-3</t>
  </si>
  <si>
    <t>JO10-6</t>
  </si>
  <si>
    <t>JO11-4</t>
  </si>
  <si>
    <t>JO10-7</t>
  </si>
  <si>
    <t>JO11-5</t>
  </si>
  <si>
    <t>JO11-6</t>
  </si>
  <si>
    <t>JO13-1</t>
  </si>
  <si>
    <t>JO13-2</t>
  </si>
  <si>
    <t>JO12-1</t>
  </si>
  <si>
    <t>MO13-1</t>
  </si>
  <si>
    <t>JO15-2</t>
  </si>
  <si>
    <t>JO14-1</t>
  </si>
  <si>
    <t>JO14-2</t>
  </si>
  <si>
    <t>JO15-1</t>
  </si>
  <si>
    <t>JO15-3</t>
  </si>
  <si>
    <t>JO16-1</t>
  </si>
  <si>
    <t>JO16-2</t>
  </si>
  <si>
    <t>JO16-3</t>
  </si>
  <si>
    <t>JO17-1</t>
  </si>
  <si>
    <t>MO20-1 (zat)</t>
  </si>
  <si>
    <t>JO19-1 (zon)</t>
  </si>
  <si>
    <t>Heren Selectie</t>
  </si>
  <si>
    <t>VR 1</t>
  </si>
  <si>
    <t xml:space="preserve">Vrije selectie </t>
  </si>
  <si>
    <t>KGV</t>
  </si>
  <si>
    <t>Trainingsveld</t>
  </si>
  <si>
    <t>Aantal van Team</t>
  </si>
  <si>
    <t>Kolomlabels</t>
  </si>
  <si>
    <t>Rijlabels</t>
  </si>
  <si>
    <t>(leeg)</t>
  </si>
  <si>
    <t>Eindtotaal</t>
  </si>
  <si>
    <t>A1</t>
  </si>
  <si>
    <t>A2</t>
  </si>
  <si>
    <t>B3</t>
  </si>
  <si>
    <t>B4</t>
  </si>
  <si>
    <t>C6</t>
  </si>
  <si>
    <t>D7</t>
  </si>
  <si>
    <t>D8</t>
  </si>
  <si>
    <t>K2</t>
  </si>
  <si>
    <t>L1</t>
  </si>
  <si>
    <t>L2</t>
  </si>
  <si>
    <t>L3</t>
  </si>
  <si>
    <t>Roze 1</t>
  </si>
  <si>
    <t>C5</t>
  </si>
  <si>
    <t>#N/B</t>
  </si>
  <si>
    <t>Tijd</t>
  </si>
  <si>
    <t>oud</t>
  </si>
  <si>
    <t>Kleur ballen</t>
  </si>
  <si>
    <t>Aantal ballen</t>
  </si>
  <si>
    <t>Cijfercode</t>
  </si>
  <si>
    <t>Rood 5</t>
  </si>
  <si>
    <t>Rood 1</t>
  </si>
  <si>
    <t>4-tjes, rood</t>
  </si>
  <si>
    <t>Rood 5A</t>
  </si>
  <si>
    <t>K2a</t>
  </si>
  <si>
    <t>Rood 1A</t>
  </si>
  <si>
    <t>Rood 4</t>
  </si>
  <si>
    <t>Rood 2</t>
  </si>
  <si>
    <t>Rood 4A</t>
  </si>
  <si>
    <t>L2a</t>
  </si>
  <si>
    <t>Rood 2A</t>
  </si>
  <si>
    <t>Rood 3</t>
  </si>
  <si>
    <t>Za</t>
  </si>
  <si>
    <t>L3a</t>
  </si>
  <si>
    <t>Rood 3A</t>
  </si>
  <si>
    <t>Zo</t>
  </si>
  <si>
    <t>L1a</t>
  </si>
  <si>
    <t>K3</t>
  </si>
  <si>
    <t>Rood 6</t>
  </si>
  <si>
    <t>Opslag container</t>
  </si>
  <si>
    <t>Blauw 1</t>
  </si>
  <si>
    <t>blauw</t>
  </si>
  <si>
    <t>Blauw 1A</t>
  </si>
  <si>
    <t>Blauw 2</t>
  </si>
  <si>
    <t>C5a</t>
  </si>
  <si>
    <t>Blauw 2A</t>
  </si>
  <si>
    <t>Blauw 3</t>
  </si>
  <si>
    <t>E1</t>
  </si>
  <si>
    <t>Blauw 3A</t>
  </si>
  <si>
    <t>E1a</t>
  </si>
  <si>
    <t>Blauw 4</t>
  </si>
  <si>
    <t>F1</t>
  </si>
  <si>
    <t>Blauw 4A</t>
  </si>
  <si>
    <t>F2</t>
  </si>
  <si>
    <t>Blauw 5</t>
  </si>
  <si>
    <t>Blauw 5A</t>
  </si>
  <si>
    <t>L4</t>
  </si>
  <si>
    <t>Blauw 6A</t>
  </si>
  <si>
    <t>L5</t>
  </si>
  <si>
    <t>L6</t>
  </si>
  <si>
    <t>Goud 1</t>
  </si>
  <si>
    <t>goud/wit</t>
  </si>
  <si>
    <t>L7</t>
  </si>
  <si>
    <t>Goud 2</t>
  </si>
  <si>
    <t>L8</t>
  </si>
  <si>
    <t>Goud 3</t>
  </si>
  <si>
    <t xml:space="preserve">  </t>
  </si>
  <si>
    <t>Blauw 4/4A</t>
  </si>
  <si>
    <t>Roze 2</t>
  </si>
  <si>
    <t>Goud 4</t>
  </si>
  <si>
    <t>Blauw 5/5A</t>
  </si>
  <si>
    <t>Hok</t>
  </si>
  <si>
    <t>Goud 5</t>
  </si>
  <si>
    <t>Blauw 1/1A</t>
  </si>
  <si>
    <t>Goud 6</t>
  </si>
  <si>
    <t>Blauw 2/2A</t>
  </si>
  <si>
    <t>K1</t>
  </si>
  <si>
    <t>Niet in gebruik</t>
  </si>
  <si>
    <t>Inzetten als JO8-7 start (Rode bal)</t>
  </si>
  <si>
    <t xml:space="preserve">Goud 6 </t>
  </si>
  <si>
    <t xml:space="preserve">Goud 1 / Blauw 6/6A  </t>
  </si>
  <si>
    <t>goud 6 = voor fitness, goud 1 voor keepertraining</t>
  </si>
  <si>
    <t>Blauw 6/6A</t>
  </si>
  <si>
    <t>Voorkeur</t>
  </si>
  <si>
    <t>opties voor extra trainingen:</t>
  </si>
  <si>
    <t>ma en di van 19.00 tot 21.00 op KG dicht bij ballenhok</t>
  </si>
  <si>
    <t>Evt ruimte tussen keeperstraining (16 meter lijn en middenlijn)</t>
  </si>
  <si>
    <t>JO15-1 plannen voor VR1</t>
  </si>
  <si>
    <t>JO19-1 (zon) plannen voor Selectie</t>
  </si>
  <si>
    <t>De MO13-2 (9-tal) kan alleen op di en do van 19.00 - 20.00 en zal een klein stukje grasveld innemen </t>
  </si>
  <si>
    <t>De MO15-1 gaat een uur eerder trainen op maandag op het opengevallen stuk van de MO13-2</t>
  </si>
  <si>
    <t>De JO15-2 gaat van de di en do naar de ma en woe op de opengevallen plek van de MO15-2</t>
  </si>
  <si>
    <t>De JO10-5 gaat (tijdelijk) een uurtje eerder trainen totdat er evt een JO8-6 gaat starten en dan kijken we weer verder</t>
  </si>
  <si>
    <t>De 9-3/9-4 kunnen niet om 17.00 - 18.00 Is er nog een plek vrij op maandag van 18.00 - 19.00 voor gecombineerde training</t>
  </si>
  <si>
    <t>Ma17.45 - 18.45T-VELD M2</t>
  </si>
  <si>
    <t>T-VELD M2</t>
  </si>
  <si>
    <t>rood</t>
  </si>
  <si>
    <t>Ma17.45 - 18.45T-VELD 3</t>
  </si>
  <si>
    <t>Ma19.00 - 20.00C-VELD 4</t>
  </si>
  <si>
    <t>Ma19.00 - 20.00C-VELD 2</t>
  </si>
  <si>
    <t>Ma19.00 - 20.00T-VELD 3</t>
  </si>
  <si>
    <t>JO12-3</t>
  </si>
  <si>
    <t>Ma19.00 - 20.00C-VELD 1</t>
  </si>
  <si>
    <t>MO15-1</t>
  </si>
  <si>
    <t>Ma20.00 - 21.00T-VELD 2</t>
  </si>
  <si>
    <t>JO17-2</t>
  </si>
  <si>
    <t>Ma20.00 - 21.00C-VELD 3</t>
  </si>
  <si>
    <t>Di19.00 - 20.00T-VELD 4</t>
  </si>
  <si>
    <t>roze</t>
  </si>
  <si>
    <t>Dames 2</t>
  </si>
  <si>
    <t>Di19.00 - 20.00T-VELD 3</t>
  </si>
  <si>
    <t>Woe19.00 - 20.00C-VELD 3</t>
  </si>
  <si>
    <t>Woe</t>
  </si>
  <si>
    <t>Woe19.00 - 20.00T-VELD 1</t>
  </si>
  <si>
    <t>Woe19.00 - 20.00C-VELD 1</t>
  </si>
  <si>
    <t>Woe19.00 - 20.00T-VELD 3</t>
  </si>
  <si>
    <t>Woe20.00 - 21.00T-VELD 4</t>
  </si>
  <si>
    <t>Woe20.00 - 21.00T-VELD 1</t>
  </si>
  <si>
    <t>Do19.00 - 20.00T-VELD 4</t>
  </si>
  <si>
    <t>Do19.00 - 20.00T-VELD 3</t>
  </si>
  <si>
    <t>Rood 4A/Rood 4</t>
  </si>
  <si>
    <t>8-3 niet op woensdag</t>
  </si>
  <si>
    <t>8-4 niet op maandag</t>
  </si>
  <si>
    <t>8-5 niet op woensdag</t>
  </si>
  <si>
    <t>10-5 niet op maandag - uiteindelijk toch op maandag maar dan uurtje eerder</t>
  </si>
  <si>
    <t>9-3 en 9-4 niet op maandag - uiteindelijk toch op maandag maar dan uurtje later en dan samen op middenstuk. Alleen goedkeuring gegeven onder voorbehoud dat ze de rest niet in de weg zitten</t>
  </si>
  <si>
    <t>Blauw 2/2A | Goud 2</t>
  </si>
  <si>
    <t>JO9-6</t>
  </si>
  <si>
    <t>JO12-2</t>
  </si>
  <si>
    <t>JO12-4</t>
  </si>
  <si>
    <t>JO12-5</t>
  </si>
  <si>
    <t>JO12-6</t>
  </si>
  <si>
    <t>MO15 -1</t>
  </si>
  <si>
    <t>MO15-2</t>
  </si>
  <si>
    <t>JO17-3</t>
  </si>
  <si>
    <t>JO19-2 (zon)</t>
  </si>
  <si>
    <t>MO20-2 (zat)</t>
  </si>
  <si>
    <t>JO23-1 (zat)</t>
  </si>
  <si>
    <t>Voetbalfit</t>
  </si>
  <si>
    <t>Keeperstraining / JO16-1</t>
  </si>
  <si>
    <t>JO15-1 / JO16-1</t>
  </si>
  <si>
    <t>Keeperstraining / VR 1</t>
  </si>
  <si>
    <t>JO23-1 (zat) / VR 1</t>
  </si>
  <si>
    <t>Let op! Op vrijdag heeft 7 tegen 7 voorrang op de trainingen en op deze dagen dienen de trainingen van het KGV naar het trainingsveld te verhuizen</t>
  </si>
  <si>
    <t>Mogelijk om de middenstrook op de woensdag te verruilen voor de hoek van 19.00 tot 20.00</t>
  </si>
  <si>
    <t>Donderdag en anders vrijdag van 19.00 - 20.00 - aangepast naar de vrijdag</t>
  </si>
  <si>
    <t>Is er plek op ma/wo 18.00 - 19.00 of di/do 18.00 - 19.00. mogelijkheden aangeboden voor ma en woe van 17.00 tot 18.00 op plek JO9-7  en evt op woe van 18.00 tot 19.00</t>
  </si>
  <si>
    <t>Selectie hok</t>
  </si>
  <si>
    <t>Goud 1 / Goud 2</t>
  </si>
  <si>
    <t>Goud 6_Blauw 6/6A | Goud 2</t>
  </si>
  <si>
    <t>Blauw 6/6A | Selectie hok</t>
  </si>
  <si>
    <t>Goud 6_Blauw 6/6A | / Goud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</si>
</sst>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0" fontId="0" fillId="5" borderId="1" xfId="0" applyFill="1" applyBorder="1"/>
    <xf numFmtId="0" fontId="0" fillId="5" borderId="2" xfId="0" applyFill="1" applyBorder="1"/>
    <xf numFmtId="0" fontId="2" fillId="5" borderId="5" xfId="0" applyFont="1" applyFill="1" applyBorder="1"/>
    <xf numFmtId="0" fontId="0" fillId="5" borderId="5" xfId="0" applyFill="1" applyBorder="1"/>
    <xf numFmtId="0" fontId="3" fillId="5" borderId="5" xfId="0" applyFont="1" applyFill="1" applyBorder="1"/>
    <xf numFmtId="0" fontId="2" fillId="5" borderId="7" xfId="0" applyFont="1" applyFill="1" applyBorder="1"/>
    <xf numFmtId="0" fontId="0" fillId="5" borderId="8" xfId="0" applyFill="1" applyBorder="1"/>
    <xf numFmtId="0" fontId="0" fillId="4" borderId="0" xfId="0" applyFill="1"/>
    <xf numFmtId="0" fontId="0" fillId="4" borderId="0" xfId="0" applyFill="1" applyAlignment="1">
      <alignment vertical="center" textRotation="255"/>
    </xf>
    <xf numFmtId="0" fontId="1" fillId="2" borderId="0" xfId="0" applyFont="1" applyFill="1"/>
    <xf numFmtId="0" fontId="0" fillId="6" borderId="0" xfId="0" applyFill="1"/>
    <xf numFmtId="0" fontId="0" fillId="7" borderId="0" xfId="0" applyFill="1"/>
    <xf numFmtId="0" fontId="0" fillId="2" borderId="0" xfId="0" applyFill="1" applyAlignment="1">
      <alignment horizontal="left"/>
    </xf>
    <xf numFmtId="0" fontId="0" fillId="5" borderId="0" xfId="0" applyFill="1"/>
    <xf numFmtId="164" fontId="2" fillId="5" borderId="5" xfId="0" applyNumberFormat="1" applyFont="1" applyFill="1" applyBorder="1"/>
    <xf numFmtId="164" fontId="2" fillId="5" borderId="0" xfId="0" applyNumberFormat="1" applyFont="1" applyFill="1"/>
    <xf numFmtId="0" fontId="2" fillId="5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5" borderId="8" xfId="0" applyFont="1" applyFill="1" applyBorder="1"/>
    <xf numFmtId="0" fontId="5" fillId="2" borderId="0" xfId="0" applyFont="1" applyFill="1"/>
    <xf numFmtId="0" fontId="0" fillId="5" borderId="26" xfId="0" applyFill="1" applyBorder="1"/>
    <xf numFmtId="0" fontId="0" fillId="5" borderId="27" xfId="0" applyFill="1" applyBorder="1"/>
    <xf numFmtId="0" fontId="0" fillId="5" borderId="28" xfId="0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1" xfId="0" applyFill="1" applyBorder="1"/>
    <xf numFmtId="0" fontId="0" fillId="5" borderId="22" xfId="0" applyFill="1" applyBorder="1"/>
    <xf numFmtId="16" fontId="0" fillId="2" borderId="0" xfId="0" applyNumberFormat="1" applyFill="1"/>
    <xf numFmtId="164" fontId="2" fillId="5" borderId="5" xfId="0" applyNumberFormat="1" applyFont="1" applyFill="1" applyBorder="1" applyAlignment="1">
      <alignment horizontal="left" vertical="top"/>
    </xf>
    <xf numFmtId="14" fontId="0" fillId="2" borderId="0" xfId="0" applyNumberFormat="1" applyFill="1"/>
    <xf numFmtId="0" fontId="1" fillId="4" borderId="0" xfId="0" applyFont="1" applyFill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39" xfId="0" applyFill="1" applyBorder="1"/>
    <xf numFmtId="0" fontId="0" fillId="2" borderId="35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8" xfId="0" applyFill="1" applyBorder="1"/>
    <xf numFmtId="0" fontId="0" fillId="2" borderId="40" xfId="0" applyFill="1" applyBorder="1"/>
    <xf numFmtId="0" fontId="0" fillId="2" borderId="41" xfId="0" applyFill="1" applyBorder="1"/>
    <xf numFmtId="0" fontId="0" fillId="2" borderId="42" xfId="0" applyFill="1" applyBorder="1"/>
    <xf numFmtId="0" fontId="0" fillId="2" borderId="43" xfId="0" applyFill="1" applyBorder="1"/>
    <xf numFmtId="16" fontId="0" fillId="2" borderId="43" xfId="0" applyNumberFormat="1" applyFill="1" applyBorder="1"/>
    <xf numFmtId="0" fontId="0" fillId="2" borderId="45" xfId="0" applyFill="1" applyBorder="1"/>
    <xf numFmtId="0" fontId="0" fillId="2" borderId="46" xfId="0" applyFill="1" applyBorder="1"/>
    <xf numFmtId="0" fontId="0" fillId="2" borderId="47" xfId="0" applyFill="1" applyBorder="1"/>
    <xf numFmtId="0" fontId="0" fillId="2" borderId="48" xfId="0" applyFill="1" applyBorder="1"/>
    <xf numFmtId="0" fontId="0" fillId="2" borderId="49" xfId="0" applyFill="1" applyBorder="1"/>
    <xf numFmtId="0" fontId="0" fillId="8" borderId="0" xfId="0" applyFill="1"/>
    <xf numFmtId="0" fontId="0" fillId="5" borderId="39" xfId="0" applyFill="1" applyBorder="1"/>
    <xf numFmtId="0" fontId="0" fillId="8" borderId="39" xfId="0" applyFill="1" applyBorder="1"/>
    <xf numFmtId="0" fontId="0" fillId="5" borderId="40" xfId="0" applyFill="1" applyBorder="1"/>
    <xf numFmtId="0" fontId="6" fillId="2" borderId="0" xfId="0" applyFont="1" applyFill="1"/>
    <xf numFmtId="0" fontId="0" fillId="0" borderId="44" xfId="0" applyBorder="1"/>
    <xf numFmtId="0" fontId="0" fillId="6" borderId="38" xfId="0" applyFill="1" applyBorder="1"/>
    <xf numFmtId="0" fontId="1" fillId="2" borderId="8" xfId="0" applyFont="1" applyFill="1" applyBorder="1"/>
    <xf numFmtId="0" fontId="7" fillId="2" borderId="0" xfId="0" applyFont="1" applyFill="1"/>
    <xf numFmtId="0" fontId="8" fillId="2" borderId="0" xfId="0" applyFont="1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6" borderId="0" xfId="0" applyFont="1" applyFill="1"/>
    <xf numFmtId="0" fontId="0" fillId="9" borderId="0" xfId="0" applyFill="1"/>
    <xf numFmtId="0" fontId="3" fillId="6" borderId="0" xfId="0" applyFont="1" applyFill="1"/>
    <xf numFmtId="0" fontId="3" fillId="6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9" fillId="2" borderId="0" xfId="0" applyFont="1" applyFill="1" applyAlignment="1">
      <alignment vertical="center"/>
    </xf>
    <xf numFmtId="0" fontId="0" fillId="2" borderId="34" xfId="0" applyFill="1" applyBorder="1"/>
    <xf numFmtId="0" fontId="0" fillId="2" borderId="7" xfId="0" applyFill="1" applyBorder="1"/>
    <xf numFmtId="0" fontId="0" fillId="2" borderId="50" xfId="0" applyFill="1" applyBorder="1"/>
    <xf numFmtId="0" fontId="0" fillId="2" borderId="33" xfId="0" applyFill="1" applyBorder="1"/>
    <xf numFmtId="0" fontId="0" fillId="2" borderId="44" xfId="0" applyFill="1" applyBorder="1"/>
    <xf numFmtId="0" fontId="0" fillId="8" borderId="33" xfId="0" applyFill="1" applyBorder="1"/>
    <xf numFmtId="0" fontId="0" fillId="8" borderId="38" xfId="0" applyFill="1" applyBorder="1"/>
    <xf numFmtId="0" fontId="0" fillId="8" borderId="40" xfId="0" applyFill="1" applyBorder="1"/>
    <xf numFmtId="0" fontId="0" fillId="6" borderId="39" xfId="0" applyFill="1" applyBorder="1"/>
    <xf numFmtId="0" fontId="0" fillId="6" borderId="40" xfId="0" applyFill="1" applyBorder="1"/>
    <xf numFmtId="0" fontId="0" fillId="6" borderId="41" xfId="0" applyFill="1" applyBorder="1"/>
    <xf numFmtId="0" fontId="5" fillId="4" borderId="0" xfId="0" applyFont="1" applyFill="1"/>
    <xf numFmtId="0" fontId="0" fillId="8" borderId="41" xfId="0" applyFill="1" applyBorder="1"/>
    <xf numFmtId="0" fontId="0" fillId="10" borderId="0" xfId="0" applyFill="1"/>
    <xf numFmtId="0" fontId="3" fillId="7" borderId="0" xfId="0" applyFont="1" applyFill="1"/>
    <xf numFmtId="0" fontId="3" fillId="11" borderId="0" xfId="0" applyFont="1" applyFill="1"/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textRotation="255" wrapText="1"/>
    </xf>
    <xf numFmtId="0" fontId="1" fillId="5" borderId="6" xfId="0" applyFont="1" applyFill="1" applyBorder="1" applyAlignment="1">
      <alignment horizontal="center" vertical="center" textRotation="255" wrapText="1"/>
    </xf>
    <xf numFmtId="0" fontId="1" fillId="5" borderId="9" xfId="0" applyFont="1" applyFill="1" applyBorder="1" applyAlignment="1">
      <alignment horizontal="center" vertical="center" textRotation="255" wrapText="1"/>
    </xf>
    <xf numFmtId="0" fontId="2" fillId="5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4" xfId="0" applyFill="1" applyBorder="1" applyAlignment="1">
      <alignment horizontal="center" vertical="center" textRotation="255"/>
    </xf>
  </cellXfs>
  <cellStyles count="1">
    <cellStyle name="Standaard" xfId="0" builtinId="0"/>
  </cellStyles>
  <dxfs count="2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bruiker" refreshedDate="44317.712298032406" createdVersion="6" refreshedVersion="7" minRefreshableVersion="3" recordCount="205" xr:uid="{A010ECB3-C3E6-45E5-941D-E8DE3389E50F}">
  <cacheSource type="worksheet">
    <worksheetSource name="Tabel1"/>
  </cacheSource>
  <cacheFields count="8">
    <cacheField name="Kolom1" numFmtId="0">
      <sharedItems/>
    </cacheField>
    <cacheField name="Dag" numFmtId="0">
      <sharedItems containsBlank="1" count="6">
        <s v="Ma"/>
        <s v="Di"/>
        <s v="Woe"/>
        <s v="Do"/>
        <s v="Vrij"/>
        <m/>
      </sharedItems>
    </cacheField>
    <cacheField name="Tijdstip" numFmtId="0">
      <sharedItems containsBlank="1" count="6">
        <s v="16.30 - 17.30"/>
        <m/>
        <s v="17.45 - 18.45"/>
        <s v="19.00 - 20.00"/>
        <s v="21.00 - 22.00" u="1"/>
        <s v="20.00 - 21.00" u="1"/>
      </sharedItems>
    </cacheField>
    <cacheField name="Veld" numFmtId="0">
      <sharedItems containsBlank="1"/>
    </cacheField>
    <cacheField name="Team" numFmtId="0">
      <sharedItems containsBlank="1" count="25">
        <s v="JO8-1"/>
        <s v="JO8-2"/>
        <s v="JO8-3"/>
        <s v="JO8-4"/>
        <m/>
        <s v="JO9-1"/>
        <s v="JO9-2"/>
        <s v="JO9-3"/>
        <s v="JO9-4"/>
        <s v="JO10-1"/>
        <s v="JO10-2"/>
        <s v="JO10-3"/>
        <s v="MO10"/>
        <s v="JO11-1"/>
        <s v="JO11-2"/>
        <s v="JO11-3"/>
        <s v="JO11-4"/>
        <s v="MO11"/>
        <s v="JO12-1"/>
        <s v="JO12-2"/>
        <s v="JO12-3"/>
        <s v="JO12-4"/>
        <s v="JO13-1"/>
        <s v="JO13-2"/>
        <s v="JO13-3"/>
      </sharedItems>
    </cacheField>
    <cacheField name="Ballenkar" numFmtId="0">
      <sharedItems containsMixedTypes="1" containsNumber="1" containsInteger="1" minValue="0" maxValue="0" count="15">
        <s v="A1"/>
        <s v="A2"/>
        <s v="B3"/>
        <s v="B4"/>
        <e v="#N/A"/>
        <s v="C5"/>
        <s v="C6"/>
        <s v="D7"/>
        <s v="D8"/>
        <s v="K2"/>
        <s v="L1"/>
        <s v="L2"/>
        <s v="Roze 1"/>
        <s v="L3"/>
        <n v="0" u="1"/>
      </sharedItems>
    </cacheField>
    <cacheField name="Kleur" numFmtId="0">
      <sharedItems/>
    </cacheField>
    <cacheField name="Aantal Ballen" numFmtId="0">
      <sharedItems containsMixedTypes="1" containsNumber="1" containsInteger="1" minValue="9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5">
  <r>
    <s v="Ma16.30 - 17.30T-VELD 1"/>
    <x v="0"/>
    <x v="0"/>
    <s v="T-VELD 1"/>
    <x v="0"/>
    <x v="0"/>
    <s v="rood"/>
    <n v="9"/>
  </r>
  <r>
    <s v="Ma16.30 - 17.30T-VELD 2"/>
    <x v="0"/>
    <x v="0"/>
    <s v="T-VELD 2"/>
    <x v="1"/>
    <x v="1"/>
    <s v="rood"/>
    <n v="9"/>
  </r>
  <r>
    <s v="Ma16.30 - 17.30T-VELD 3"/>
    <x v="0"/>
    <x v="0"/>
    <s v="T-VELD 3"/>
    <x v="2"/>
    <x v="2"/>
    <s v="rood"/>
    <n v="9"/>
  </r>
  <r>
    <s v="Ma16.30 - 17.30T-VELD 4"/>
    <x v="0"/>
    <x v="0"/>
    <s v="T-VELD 4"/>
    <x v="3"/>
    <x v="3"/>
    <s v="rood"/>
    <n v="9"/>
  </r>
  <r>
    <s v="Ma"/>
    <x v="0"/>
    <x v="1"/>
    <m/>
    <x v="4"/>
    <x v="4"/>
    <e v="#N/A"/>
    <e v="#N/A"/>
  </r>
  <r>
    <s v="Ma16.30 - 17.30C-VELD 1"/>
    <x v="0"/>
    <x v="0"/>
    <s v="C-VELD 1"/>
    <x v="5"/>
    <x v="5"/>
    <s v="rood"/>
    <n v="9"/>
  </r>
  <r>
    <s v="Ma16.30 - 17.30C-VELD 2"/>
    <x v="0"/>
    <x v="0"/>
    <s v="C-VELD 2"/>
    <x v="6"/>
    <x v="6"/>
    <s v="rood"/>
    <n v="9"/>
  </r>
  <r>
    <s v="Ma16.30 - 17.30C-VELD 3"/>
    <x v="0"/>
    <x v="0"/>
    <s v="C-VELD 3"/>
    <x v="7"/>
    <x v="7"/>
    <s v="rood"/>
    <n v="9"/>
  </r>
  <r>
    <s v="Ma16.30 - 17.30C-VELD 4"/>
    <x v="0"/>
    <x v="0"/>
    <s v="C-VELD 4"/>
    <x v="8"/>
    <x v="8"/>
    <s v="rood"/>
    <n v="9"/>
  </r>
  <r>
    <s v="Ma"/>
    <x v="0"/>
    <x v="1"/>
    <m/>
    <x v="4"/>
    <x v="4"/>
    <e v="#N/A"/>
    <e v="#N/A"/>
  </r>
  <r>
    <s v="Ma17.45 - 18.45T-VELD 1"/>
    <x v="0"/>
    <x v="2"/>
    <s v="T-VELD 1"/>
    <x v="9"/>
    <x v="9"/>
    <s v="blauw"/>
    <n v="16"/>
  </r>
  <r>
    <s v="Ma17.45 - 18.45T-VELD 2"/>
    <x v="0"/>
    <x v="2"/>
    <s v="T-VELD 2"/>
    <x v="10"/>
    <x v="9"/>
    <s v="blauw"/>
    <n v="16"/>
  </r>
  <r>
    <s v="Ma17.45 - 18.45T-VELD 3"/>
    <x v="0"/>
    <x v="2"/>
    <s v="T-VELD 3"/>
    <x v="11"/>
    <x v="2"/>
    <s v="rood"/>
    <n v="9"/>
  </r>
  <r>
    <s v="Ma"/>
    <x v="0"/>
    <x v="1"/>
    <m/>
    <x v="4"/>
    <x v="4"/>
    <e v="#N/A"/>
    <e v="#N/A"/>
  </r>
  <r>
    <s v="Ma"/>
    <x v="0"/>
    <x v="1"/>
    <m/>
    <x v="4"/>
    <x v="4"/>
    <e v="#N/A"/>
    <e v="#N/A"/>
  </r>
  <r>
    <s v="Ma17.45 - 18.45T-VELD 4"/>
    <x v="0"/>
    <x v="2"/>
    <s v="T-VELD 4"/>
    <x v="12"/>
    <x v="3"/>
    <s v="rood"/>
    <n v="9"/>
  </r>
  <r>
    <s v="Ma17.45 - 18.45C-VELD 1"/>
    <x v="0"/>
    <x v="2"/>
    <s v="C-VELD 1"/>
    <x v="13"/>
    <x v="10"/>
    <s v="blauw"/>
    <n v="16"/>
  </r>
  <r>
    <s v="Ma17.45 - 18.45C-VELD 2"/>
    <x v="0"/>
    <x v="2"/>
    <s v="C-VELD 2"/>
    <x v="14"/>
    <x v="10"/>
    <s v="blauw"/>
    <n v="16"/>
  </r>
  <r>
    <s v="Ma17.45 - 18.45C-VELD 3"/>
    <x v="0"/>
    <x v="2"/>
    <s v="C-VELD 3"/>
    <x v="15"/>
    <x v="11"/>
    <s v="blauw"/>
    <n v="16"/>
  </r>
  <r>
    <s v="Ma17.45 - 18.45C-VELD 4"/>
    <x v="0"/>
    <x v="2"/>
    <s v="C-VELD 4"/>
    <x v="16"/>
    <x v="11"/>
    <s v="blauw"/>
    <n v="16"/>
  </r>
  <r>
    <s v="Ma17.45 - 18.45C-VELD M1"/>
    <x v="0"/>
    <x v="2"/>
    <s v="C-VELD M1"/>
    <x v="17"/>
    <x v="12"/>
    <s v="roze"/>
    <n v="20"/>
  </r>
  <r>
    <s v="Ma19.00 - 20.00T-VELD 1"/>
    <x v="0"/>
    <x v="3"/>
    <s v="T-VELD 1"/>
    <x v="18"/>
    <x v="9"/>
    <s v="blauw"/>
    <n v="16"/>
  </r>
  <r>
    <s v="Ma19.00 - 20.00T-VELD 2"/>
    <x v="0"/>
    <x v="3"/>
    <s v="T-VELD 2"/>
    <x v="19"/>
    <x v="9"/>
    <s v="blauw"/>
    <n v="16"/>
  </r>
  <r>
    <s v="Ma19.00 - 20.00T-VELD 3"/>
    <x v="0"/>
    <x v="3"/>
    <s v="T-VELD 3"/>
    <x v="20"/>
    <x v="13"/>
    <s v="blauw"/>
    <n v="16"/>
  </r>
  <r>
    <s v="Ma19.00 - 20.00T-VELD 4"/>
    <x v="0"/>
    <x v="3"/>
    <s v="T-VELD 4"/>
    <x v="21"/>
    <x v="13"/>
    <s v="blauw"/>
    <n v="16"/>
  </r>
  <r>
    <s v="Ma19.00 - 20.00C-VELD 1"/>
    <x v="0"/>
    <x v="3"/>
    <s v="C-VELD 1"/>
    <x v="22"/>
    <x v="10"/>
    <s v="blauw"/>
    <n v="16"/>
  </r>
  <r>
    <s v="Ma19.00 - 20.00C-VELD 2"/>
    <x v="0"/>
    <x v="3"/>
    <s v="C-VELD 2"/>
    <x v="23"/>
    <x v="10"/>
    <s v="blauw"/>
    <n v="16"/>
  </r>
  <r>
    <s v="Ma19.00 - 20.00C-VELD 3"/>
    <x v="0"/>
    <x v="3"/>
    <s v="C-VELD 3"/>
    <x v="24"/>
    <x v="11"/>
    <s v="blauw"/>
    <n v="16"/>
  </r>
  <r>
    <s v="Ma"/>
    <x v="0"/>
    <x v="1"/>
    <m/>
    <x v="4"/>
    <x v="4"/>
    <e v="#N/A"/>
    <e v="#N/A"/>
  </r>
  <r>
    <s v="Ma"/>
    <x v="0"/>
    <x v="1"/>
    <m/>
    <x v="4"/>
    <x v="4"/>
    <e v="#N/A"/>
    <e v="#N/A"/>
  </r>
  <r>
    <s v="Ma"/>
    <x v="0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Di"/>
    <x v="1"/>
    <x v="1"/>
    <m/>
    <x v="4"/>
    <x v="4"/>
    <e v="#N/A"/>
    <e v="#N/A"/>
  </r>
  <r>
    <s v="Woe16.30 - 17.30C-VELD 1"/>
    <x v="2"/>
    <x v="0"/>
    <s v="C-VELD 1"/>
    <x v="0"/>
    <x v="0"/>
    <s v="rood"/>
    <n v="9"/>
  </r>
  <r>
    <s v="Woe16.30 - 17.30C-VELD 2"/>
    <x v="2"/>
    <x v="0"/>
    <s v="C-VELD 2"/>
    <x v="1"/>
    <x v="1"/>
    <s v="rood"/>
    <n v="9"/>
  </r>
  <r>
    <s v="Woe16.30 - 17.30C-VELD 3"/>
    <x v="2"/>
    <x v="0"/>
    <s v="C-VELD 3"/>
    <x v="2"/>
    <x v="2"/>
    <s v="rood"/>
    <n v="9"/>
  </r>
  <r>
    <s v="Woe16.30 - 17.30C-VELD 4"/>
    <x v="2"/>
    <x v="0"/>
    <s v="C-VELD 4"/>
    <x v="3"/>
    <x v="3"/>
    <s v="rood"/>
    <n v="9"/>
  </r>
  <r>
    <s v="Woe"/>
    <x v="2"/>
    <x v="1"/>
    <m/>
    <x v="4"/>
    <x v="4"/>
    <e v="#N/A"/>
    <e v="#N/A"/>
  </r>
  <r>
    <s v="Woe16.30 - 17.30T-VELD 1"/>
    <x v="2"/>
    <x v="0"/>
    <s v="T-VELD 1"/>
    <x v="5"/>
    <x v="5"/>
    <s v="rood"/>
    <n v="9"/>
  </r>
  <r>
    <s v="Woe16.30 - 17.30T-VELD 2"/>
    <x v="2"/>
    <x v="0"/>
    <s v="T-VELD 2"/>
    <x v="6"/>
    <x v="6"/>
    <s v="rood"/>
    <n v="9"/>
  </r>
  <r>
    <s v="Woe16.30 - 17.30T-VELD 3"/>
    <x v="2"/>
    <x v="0"/>
    <s v="T-VELD 3"/>
    <x v="7"/>
    <x v="7"/>
    <s v="rood"/>
    <n v="9"/>
  </r>
  <r>
    <s v="Woe16.30 - 17.30T-VELD 4"/>
    <x v="2"/>
    <x v="0"/>
    <s v="T-VELD 4"/>
    <x v="8"/>
    <x v="8"/>
    <s v="rood"/>
    <n v="9"/>
  </r>
  <r>
    <s v="Woe"/>
    <x v="2"/>
    <x v="1"/>
    <m/>
    <x v="4"/>
    <x v="4"/>
    <e v="#N/A"/>
    <e v="#N/A"/>
  </r>
  <r>
    <s v="Woe17.45 - 18.45C-VELD 1"/>
    <x v="2"/>
    <x v="2"/>
    <s v="C-VELD 1"/>
    <x v="9"/>
    <x v="9"/>
    <s v="blauw"/>
    <n v="16"/>
  </r>
  <r>
    <s v="Woe17.45 - 18.45C-VELD 2"/>
    <x v="2"/>
    <x v="2"/>
    <s v="C-VELD 2"/>
    <x v="10"/>
    <x v="9"/>
    <s v="blauw"/>
    <n v="16"/>
  </r>
  <r>
    <s v="Woe17.45 - 18.45C-VELD 3"/>
    <x v="2"/>
    <x v="2"/>
    <s v="C-VELD 3"/>
    <x v="11"/>
    <x v="2"/>
    <s v="rood"/>
    <n v="9"/>
  </r>
  <r>
    <s v="Woe"/>
    <x v="2"/>
    <x v="1"/>
    <m/>
    <x v="4"/>
    <x v="4"/>
    <e v="#N/A"/>
    <e v="#N/A"/>
  </r>
  <r>
    <s v="Woe"/>
    <x v="2"/>
    <x v="1"/>
    <m/>
    <x v="4"/>
    <x v="4"/>
    <e v="#N/A"/>
    <e v="#N/A"/>
  </r>
  <r>
    <s v="Woe17.45 - 18.45C-VELD 4"/>
    <x v="2"/>
    <x v="2"/>
    <s v="C-VELD 4"/>
    <x v="12"/>
    <x v="3"/>
    <s v="rood"/>
    <n v="9"/>
  </r>
  <r>
    <s v="Woe17.45 - 18.45T-VELD 1"/>
    <x v="2"/>
    <x v="2"/>
    <s v="T-VELD 1"/>
    <x v="13"/>
    <x v="10"/>
    <s v="blauw"/>
    <n v="16"/>
  </r>
  <r>
    <s v="Woe17.45 - 18.45T-VELD 2"/>
    <x v="2"/>
    <x v="2"/>
    <s v="T-VELD 2"/>
    <x v="14"/>
    <x v="10"/>
    <s v="blauw"/>
    <n v="16"/>
  </r>
  <r>
    <s v="Woe17.45 - 18.45T-VELD 3"/>
    <x v="2"/>
    <x v="2"/>
    <s v="T-VELD 3"/>
    <x v="15"/>
    <x v="11"/>
    <s v="blauw"/>
    <n v="16"/>
  </r>
  <r>
    <s v="Woe17.45 - 18.45T-VELD 4"/>
    <x v="2"/>
    <x v="2"/>
    <s v="T-VELD 4"/>
    <x v="16"/>
    <x v="11"/>
    <s v="blauw"/>
    <n v="16"/>
  </r>
  <r>
    <s v="Woe17.45 - 18.45T-VELD M1"/>
    <x v="2"/>
    <x v="2"/>
    <s v="T-VELD M1"/>
    <x v="17"/>
    <x v="12"/>
    <s v="roze"/>
    <n v="20"/>
  </r>
  <r>
    <s v="Woe19.00 - 20.00C-VELD 1"/>
    <x v="2"/>
    <x v="3"/>
    <s v="C-VELD 1"/>
    <x v="18"/>
    <x v="9"/>
    <s v="blauw"/>
    <n v="16"/>
  </r>
  <r>
    <s v="Woe19.00 - 20.00C-VELD 2"/>
    <x v="2"/>
    <x v="3"/>
    <s v="C-VELD 2"/>
    <x v="19"/>
    <x v="9"/>
    <s v="blauw"/>
    <n v="16"/>
  </r>
  <r>
    <s v="Woe19.00 - 20.00C-VELD 3"/>
    <x v="2"/>
    <x v="3"/>
    <s v="C-VELD 3"/>
    <x v="20"/>
    <x v="13"/>
    <s v="blauw"/>
    <n v="16"/>
  </r>
  <r>
    <s v="Woe19.00 - 20.00C-VELD 4"/>
    <x v="2"/>
    <x v="3"/>
    <s v="C-VELD 4"/>
    <x v="21"/>
    <x v="13"/>
    <s v="blauw"/>
    <n v="16"/>
  </r>
  <r>
    <s v="Woe19.00 - 20.00T-VELD 1"/>
    <x v="2"/>
    <x v="3"/>
    <s v="T-VELD 1"/>
    <x v="22"/>
    <x v="10"/>
    <s v="blauw"/>
    <n v="16"/>
  </r>
  <r>
    <s v="Woe19.00 - 20.00T-VELD 2"/>
    <x v="2"/>
    <x v="3"/>
    <s v="T-VELD 2"/>
    <x v="23"/>
    <x v="10"/>
    <s v="blauw"/>
    <n v="16"/>
  </r>
  <r>
    <s v="Woe19.00 - 20.00T-VELD 3"/>
    <x v="2"/>
    <x v="3"/>
    <s v="T-VELD 3"/>
    <x v="24"/>
    <x v="11"/>
    <s v="blauw"/>
    <n v="16"/>
  </r>
  <r>
    <s v="Woe"/>
    <x v="2"/>
    <x v="1"/>
    <m/>
    <x v="4"/>
    <x v="4"/>
    <e v="#N/A"/>
    <e v="#N/A"/>
  </r>
  <r>
    <s v="Woe"/>
    <x v="2"/>
    <x v="1"/>
    <m/>
    <x v="4"/>
    <x v="4"/>
    <e v="#N/A"/>
    <e v="#N/A"/>
  </r>
  <r>
    <s v="Woe"/>
    <x v="2"/>
    <x v="1"/>
    <m/>
    <x v="4"/>
    <x v="4"/>
    <e v="#N/A"/>
    <e v="#N/A"/>
  </r>
  <r>
    <s v="Woe"/>
    <x v="2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Do"/>
    <x v="3"/>
    <x v="1"/>
    <m/>
    <x v="4"/>
    <x v="4"/>
    <e v="#N/A"/>
    <e v="#N/A"/>
  </r>
  <r>
    <s v="Vrij"/>
    <x v="4"/>
    <x v="1"/>
    <m/>
    <x v="4"/>
    <x v="4"/>
    <e v="#N/A"/>
    <e v="#N/A"/>
  </r>
  <r>
    <s v="Vrij"/>
    <x v="4"/>
    <x v="1"/>
    <m/>
    <x v="4"/>
    <x v="4"/>
    <e v="#N/A"/>
    <e v="#N/A"/>
  </r>
  <r>
    <s v="Vrij"/>
    <x v="4"/>
    <x v="1"/>
    <m/>
    <x v="4"/>
    <x v="4"/>
    <e v="#N/A"/>
    <e v="#N/A"/>
  </r>
  <r>
    <s v="Vrij"/>
    <x v="4"/>
    <x v="1"/>
    <m/>
    <x v="4"/>
    <x v="4"/>
    <e v="#N/A"/>
    <e v="#N/A"/>
  </r>
  <r>
    <s v="Vrij"/>
    <x v="4"/>
    <x v="1"/>
    <m/>
    <x v="4"/>
    <x v="4"/>
    <e v="#N/A"/>
    <e v="#N/A"/>
  </r>
  <r>
    <s v="Vrij"/>
    <x v="4"/>
    <x v="1"/>
    <m/>
    <x v="4"/>
    <x v="4"/>
    <e v="#N/A"/>
    <e v="#N/A"/>
  </r>
  <r>
    <s v="Vrij"/>
    <x v="4"/>
    <x v="1"/>
    <m/>
    <x v="4"/>
    <x v="4"/>
    <e v="#N/A"/>
    <e v="#N/A"/>
  </r>
  <r>
    <s v="Vrij"/>
    <x v="4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  <r>
    <s v=""/>
    <x v="5"/>
    <x v="1"/>
    <m/>
    <x v="4"/>
    <x v="4"/>
    <e v="#N/A"/>
    <e v="#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B701D9-84BB-4C38-BA53-39C95196BEC0}" name="Draaitabel1" cacheId="0" applyNumberFormats="0" applyBorderFormats="0" applyFontFormats="0" applyPatternFormats="0" applyAlignmentFormats="0" applyWidthHeightFormats="1" dataCaption="Waarden" updatedVersion="7" minRefreshableVersion="3" useAutoFormatting="1" itemPrintTitles="1" createdVersion="6" indent="0" outline="1" outlineData="1" multipleFieldFilters="0">
  <location ref="A3:F19" firstHeaderRow="1" firstDataRow="2" firstDataCol="1" rowPageCount="1" colPageCount="1"/>
  <pivotFields count="8">
    <pivotField showAll="0"/>
    <pivotField axis="axisPage" multipleItemSelectionAllowed="1" showAll="0">
      <items count="7">
        <item x="0"/>
        <item h="1" x="5"/>
        <item h="1" x="1"/>
        <item h="1" x="2"/>
        <item h="1" x="3"/>
        <item h="1" x="4"/>
        <item t="default"/>
      </items>
    </pivotField>
    <pivotField axis="axisCol" showAll="0">
      <items count="7">
        <item x="0"/>
        <item x="1"/>
        <item x="2"/>
        <item x="3"/>
        <item m="1" x="5"/>
        <item m="1" x="4"/>
        <item t="default"/>
      </items>
    </pivotField>
    <pivotField showAll="0"/>
    <pivotField dataField="1" showAll="0"/>
    <pivotField axis="axisRow" showAll="0">
      <items count="16">
        <item x="0"/>
        <item x="1"/>
        <item x="2"/>
        <item x="3"/>
        <item x="6"/>
        <item x="7"/>
        <item x="8"/>
        <item x="9"/>
        <item x="10"/>
        <item x="11"/>
        <item x="13"/>
        <item x="12"/>
        <item x="5"/>
        <item m="1" x="14"/>
        <item x="4"/>
        <item t="default"/>
      </items>
    </pivotField>
    <pivotField showAll="0"/>
    <pivotField showAll="0"/>
  </pivotFields>
  <rowFields count="1">
    <field x="5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1" hier="-1"/>
  </pageFields>
  <dataFields count="1">
    <dataField name="Aantal van Team" fld="4" subtotal="count" baseField="0" baseItem="0"/>
  </dataFields>
  <formats count="11">
    <format dxfId="10">
      <pivotArea type="all" dataOnly="0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2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5" type="button" dataOnly="0" labelOnly="1" outline="0" axis="axisRow" fieldPosition="0"/>
    </format>
    <format dxfId="3">
      <pivotArea dataOnly="0" labelOnly="1" fieldPosition="0">
        <references count="1">
          <reference field="5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2" count="3">
            <x v="0"/>
            <x v="2"/>
            <x v="3"/>
          </reference>
        </references>
      </pivotArea>
    </format>
    <format dxfId="0">
      <pivotArea dataOnly="0" labelOnly="1" grandCol="1" outline="0" fieldPosition="0"/>
    </format>
  </formats>
  <conditionalFormats count="1">
    <conditionalFormat priority="1">
      <pivotAreas count="1">
        <pivotArea type="data" collapsedLevelsAreSubtotals="1" fieldPosition="0">
          <references count="3">
            <reference field="4294967294" count="1" selected="0">
              <x v="0"/>
            </reference>
            <reference field="2" count="3" selected="0">
              <x v="0"/>
              <x v="2"/>
              <x v="3"/>
            </reference>
            <reference field="5" count="10">
              <x v="0"/>
              <x v="1"/>
              <x v="2"/>
              <x v="3"/>
              <x v="4"/>
              <x v="5"/>
              <x v="6"/>
              <x v="7"/>
              <x v="8"/>
              <x v="9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4422CC-2BFD-441C-ADA9-ACD0C6A1F328}" name="Tabel1" displayName="Tabel1" ref="A1:H247" totalsRowShown="0" headerRowDxfId="21" dataDxfId="20">
  <autoFilter ref="A1:H247" xr:uid="{CEADDB53-8625-47FD-A8CB-0F9F79CA0167}"/>
  <sortState xmlns:xlrd2="http://schemas.microsoft.com/office/spreadsheetml/2017/richdata2" ref="A2:H247">
    <sortCondition ref="B2:B247" customList="Ma,Di,Wo,Do,Vr,Za,Zo"/>
    <sortCondition ref="A2:A247"/>
  </sortState>
  <tableColumns count="8">
    <tableColumn id="1" xr3:uid="{5E277E0A-5CAE-4E87-B968-8646620BBFBF}" name="Kolom1" dataDxfId="19">
      <calculatedColumnFormula>CONCATENATE(B2,C2,D2)</calculatedColumnFormula>
    </tableColumn>
    <tableColumn id="2" xr3:uid="{A3A43D4F-3B45-4732-8BEA-A7FF879BA440}" name="Dag" dataDxfId="18"/>
    <tableColumn id="3" xr3:uid="{0811F72E-4E67-4A0C-A0A7-E22362E2C416}" name="Tijdstip" dataDxfId="17"/>
    <tableColumn id="4" xr3:uid="{E1B18524-EAAD-4328-BC54-3E25DE2CD669}" name="Veld" dataDxfId="16"/>
    <tableColumn id="5" xr3:uid="{1CC63B54-29B6-4A54-BAF4-93444B52D65F}" name="Team" dataDxfId="15"/>
    <tableColumn id="6" xr3:uid="{877B3068-F878-46B7-BA40-97BDA77D2936}" name="Ballenkar" dataDxfId="14"/>
    <tableColumn id="7" xr3:uid="{256D524E-4CD9-47E8-936D-07785DD9B7E9}" name="Kleur" dataDxfId="13">
      <calculatedColumnFormula>VLOOKUP(Tabel1[[#This Row],[Ballenkar]],Lists!G:J,2,FALSE)</calculatedColumnFormula>
    </tableColumn>
    <tableColumn id="8" xr3:uid="{904A82B8-527B-4967-BC4D-535E84069FF7}" name="Aantal Ballen" dataDxfId="12">
      <calculatedColumnFormula>VLOOKUP(F2,Lists!$G:$J,3,FALSE)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7ACACA6-DF0D-4D35-BA9B-FE437D968EBE}" name="Tabel18" displayName="Tabel18" ref="A33:H35" totalsRowShown="0">
  <autoFilter ref="A33:H35" xr:uid="{B1BAAE93-5498-402B-A323-52FCCFC52961}"/>
  <tableColumns count="8">
    <tableColumn id="1" xr3:uid="{459C3C6A-DCD1-4212-B55D-E6704CA8E5B1}" name="Kolom1"/>
    <tableColumn id="2" xr3:uid="{17FC7DB4-1F3E-4E04-B3FE-DA54D4FDCA13}" name="Dag"/>
    <tableColumn id="3" xr3:uid="{D0EF27CB-B222-4A55-B0AA-E7EAA3FECC46}" name="Tijdstip"/>
    <tableColumn id="4" xr3:uid="{4E2073FA-7CB4-453E-BE58-084A7CFFBCF6}" name="Veld"/>
    <tableColumn id="5" xr3:uid="{C31BDDC6-F91E-42CE-B7E8-11F9B4608106}" name="Team"/>
    <tableColumn id="6" xr3:uid="{191275D2-BA0A-4374-8DBB-CD0A42B62C44}" name="Ballenkar"/>
    <tableColumn id="7" xr3:uid="{20945E48-633B-4A68-BC4B-25C519F993FE}" name="Kleur"/>
    <tableColumn id="8" xr3:uid="{667C830F-9824-4509-8DA2-D25B06F8F797}" name="Aantal Ball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D0DB64-FBF2-4EBC-B8D0-B5552E5B1DEE}" name="Tabel2" displayName="Tabel2" ref="A5:H7" totalsRowShown="0">
  <autoFilter ref="A5:H7" xr:uid="{D96BEE74-1F8A-4C2B-AE9B-4249A3108DB0}"/>
  <tableColumns count="8">
    <tableColumn id="1" xr3:uid="{FD68B4B9-F70F-4523-890F-AEDF0F8AECEB}" name="Kolom1"/>
    <tableColumn id="2" xr3:uid="{2A9B06E1-E25E-41DA-9431-FE61DBF90950}" name="Dag"/>
    <tableColumn id="3" xr3:uid="{AF29B6AF-AEA7-4C7D-B965-D7B29C154971}" name="Tijdstip"/>
    <tableColumn id="4" xr3:uid="{0262259B-1701-45D6-9259-99276D4D3C98}" name="Veld"/>
    <tableColumn id="5" xr3:uid="{0CA9CD4B-7D0D-4355-8A52-E1775C88EDA6}" name="Team"/>
    <tableColumn id="6" xr3:uid="{C4038314-14C1-4ACF-9C66-C605D5F2F497}" name="Ballenkar"/>
    <tableColumn id="7" xr3:uid="{2DB125E1-7977-4E9B-BC68-FF3D96F6A553}" name="Kleur"/>
    <tableColumn id="8" xr3:uid="{AF07B0AD-97F2-4CBB-9759-780A0D2DA27F}" name="Aantal Balle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CE8E065-05BA-4CE2-B6F1-B1F7DADBDD28}" name="Tabel37" displayName="Tabel37" ref="A9:H11" totalsRowShown="0">
  <autoFilter ref="A9:H11" xr:uid="{08931BEF-F943-4279-B6C5-C5E0822B85C9}"/>
  <tableColumns count="8">
    <tableColumn id="1" xr3:uid="{45CCCBEA-A52D-4241-AAFB-DA7647E83367}" name="Kolom1"/>
    <tableColumn id="2" xr3:uid="{7CC18D85-FE9B-43CC-84ED-F5B8267E1530}" name="Dag"/>
    <tableColumn id="3" xr3:uid="{EAE215AF-644D-4763-A004-32267E912DB3}" name="Tijdstip"/>
    <tableColumn id="4" xr3:uid="{CE01FD58-75D8-42C1-9456-4799A4D334F6}" name="Veld"/>
    <tableColumn id="5" xr3:uid="{4A684014-2E2E-4612-A007-FA4A139EBDE3}" name="Team"/>
    <tableColumn id="6" xr3:uid="{9B7E6ABE-692C-4A91-A152-86A18BF51BB7}" name="Ballenkar"/>
    <tableColumn id="7" xr3:uid="{45459187-CCFE-4980-A6F0-A5C42208DEAB}" name="Kleur"/>
    <tableColumn id="8" xr3:uid="{1EB83E0E-D056-4EDB-B34A-DC86CECE09A5}" name="Aantal Balle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9359E09-8D93-43BB-839E-5B260CF7A52E}" name="Tabel48" displayName="Tabel48" ref="A13:H15" totalsRowShown="0">
  <autoFilter ref="A13:H15" xr:uid="{FD007C7C-AD9F-47E8-AEF2-3FD0C0972B39}"/>
  <tableColumns count="8">
    <tableColumn id="1" xr3:uid="{57BAEE30-D5FB-4FA2-BA64-6B22E0E9027C}" name="Kolom1"/>
    <tableColumn id="2" xr3:uid="{56DD4A4E-65B5-4122-A84C-15246A3C14D4}" name="Dag"/>
    <tableColumn id="3" xr3:uid="{D2E84BBA-0DB8-4A95-B77C-413844D3B673}" name="Tijdstip"/>
    <tableColumn id="4" xr3:uid="{D1AC84B3-B803-4D88-9DCB-222EDDF9E14B}" name="Veld"/>
    <tableColumn id="5" xr3:uid="{2301D5CA-B925-4540-A885-C1AB63A37BF3}" name="Team"/>
    <tableColumn id="6" xr3:uid="{CF7DB9D7-6912-4D6B-B657-D4631855F6AF}" name="Ballenkar"/>
    <tableColumn id="7" xr3:uid="{6AF8C9B2-8889-463A-9355-4097B687B0EE}" name="Kleur"/>
    <tableColumn id="8" xr3:uid="{28814181-C126-4B65-B440-F2C927C1134A}" name="Aantal Balle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DA66BA8-B3C9-4A02-A4FE-8E63D50E4B83}" name="Tabel59" displayName="Tabel59" ref="A1:H3" totalsRowShown="0">
  <autoFilter ref="A1:H3" xr:uid="{802A8725-8616-4163-B64C-4D1B42F79E03}"/>
  <tableColumns count="8">
    <tableColumn id="1" xr3:uid="{4C0F41EC-5B5D-48E1-8DE5-2AE1A63F8BA5}" name="Kolom1"/>
    <tableColumn id="2" xr3:uid="{5BD153C6-F870-4629-8E32-220BC58DDD0C}" name="Dag"/>
    <tableColumn id="3" xr3:uid="{21016149-0AF8-4BC4-9643-F5FA8D0BFB4D}" name="Tijdstip"/>
    <tableColumn id="4" xr3:uid="{1F04FE4F-DF7D-46A9-8489-9F42964F3FD1}" name="Veld"/>
    <tableColumn id="5" xr3:uid="{D11D68B9-3996-40C2-84AA-D577D650C57E}" name="Team"/>
    <tableColumn id="6" xr3:uid="{A3E029DA-354E-402C-8AD7-72325D6BD45E}" name="Ballenkar"/>
    <tableColumn id="7" xr3:uid="{F7042AD5-CFC8-4DE7-8B22-092E24B64E5B}" name="Kleur"/>
    <tableColumn id="8" xr3:uid="{FB98FCA8-F62B-43F7-9F01-EAF6F43508E5}" name="Aantal Balle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2C2979C-73C6-4B75-BEFB-AD51D8B4F0F8}" name="Tabel11" displayName="Tabel11" ref="A17:H19" totalsRowShown="0">
  <autoFilter ref="A17:H19" xr:uid="{C545CB9A-20F4-43B7-A893-ED61C8CA4213}"/>
  <tableColumns count="8">
    <tableColumn id="1" xr3:uid="{B181C7CB-FF01-4720-809C-17418892DB22}" name="Kolom1"/>
    <tableColumn id="2" xr3:uid="{A105D235-799D-4177-927F-2B526DEC31D1}" name="Dag"/>
    <tableColumn id="3" xr3:uid="{255EF2CD-6D00-4B14-AE3F-30AF0BE4974A}" name="Tijdstip"/>
    <tableColumn id="4" xr3:uid="{EE99780E-9CC2-40B4-82C2-BB306C9FE78B}" name="Veld"/>
    <tableColumn id="5" xr3:uid="{46EABBD3-F05A-4C63-AA22-1DC82C12B801}" name="Team"/>
    <tableColumn id="6" xr3:uid="{A6F633C9-0B5C-48B9-AB94-FFCD3ACD19DB}" name="Ballenkar"/>
    <tableColumn id="7" xr3:uid="{3AB8C53D-7DB7-414F-AED1-466102559157}" name="Kleur"/>
    <tableColumn id="8" xr3:uid="{2AF06663-6177-474E-BFEF-845145C160F1}" name="Aantal Balle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ED719AC-8A2F-413A-BA57-6E10E3E5089A}" name="Tabel14" displayName="Tabel14" ref="A21:H23" totalsRowShown="0">
  <autoFilter ref="A21:H23" xr:uid="{4BB6BE51-38C8-46DD-B8EA-DBA1E44FF0CB}"/>
  <tableColumns count="8">
    <tableColumn id="1" xr3:uid="{CE7374FD-3454-4BCB-8348-D2E7E95468D6}" name="Kolom1"/>
    <tableColumn id="2" xr3:uid="{17877738-55E6-4331-A7EA-FE6D5F7FBAEC}" name="Dag"/>
    <tableColumn id="3" xr3:uid="{A39A5E63-E076-497E-AEE9-DD140C30D70D}" name="Tijdstip"/>
    <tableColumn id="4" xr3:uid="{B482045D-0036-4894-ADA3-99029151EFED}" name="Veld"/>
    <tableColumn id="5" xr3:uid="{0B5509FE-12D9-4453-9883-07D89E9DE54F}" name="Team"/>
    <tableColumn id="6" xr3:uid="{68F9E0AD-D71F-4887-99CE-1D00F281AB8F}" name="Ballenkar"/>
    <tableColumn id="7" xr3:uid="{21E19DE4-946C-4041-9A7A-C448ECFD650B}" name="Kleur"/>
    <tableColumn id="8" xr3:uid="{175583FC-32B1-44CE-BDE7-636270AE80C4}" name="Aantal Ballen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E2D52D8-8243-41E6-8353-AAE36E6ECB1C}" name="Tabel15" displayName="Tabel15" ref="A25:H27" totalsRowShown="0">
  <autoFilter ref="A25:H27" xr:uid="{6AB99749-0C1A-4E7A-9FEF-A45183665F84}"/>
  <tableColumns count="8">
    <tableColumn id="1" xr3:uid="{EAD842CD-7D8C-42EE-AAF9-EDEC9326B51B}" name="Kolom1"/>
    <tableColumn id="2" xr3:uid="{FC3A8593-1FFA-47CB-A2A4-0704E4212041}" name="Dag"/>
    <tableColumn id="3" xr3:uid="{8CCC1FC1-5C72-4F85-964F-13E57B26269B}" name="Tijdstip"/>
    <tableColumn id="4" xr3:uid="{E65460CE-7C3D-4858-9D03-ED4D8C055C6E}" name="Veld"/>
    <tableColumn id="5" xr3:uid="{BF0AA1E8-8B62-4C7F-9D3C-B881485A8102}" name="Team"/>
    <tableColumn id="6" xr3:uid="{5F38EBE6-6937-41E8-A605-9A14EFEDC1F8}" name="Ballenkar"/>
    <tableColumn id="7" xr3:uid="{FFC605FA-0D87-4A31-957D-4BBA432C0CDA}" name="Kleur"/>
    <tableColumn id="8" xr3:uid="{94DDFCF6-1C93-4D6D-AE99-3BF49615777C}" name="Aantal Balle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939EFAD-01FF-4C82-B833-2DE3A250226C}" name="Tabel16" displayName="Tabel16" ref="A29:H31" totalsRowShown="0">
  <autoFilter ref="A29:H31" xr:uid="{D2211BDB-C645-4681-B180-E9FC194FB2B8}"/>
  <tableColumns count="8">
    <tableColumn id="1" xr3:uid="{BBF56D48-17FF-4DB3-9160-D3ABF97B7BAA}" name="Kolom1"/>
    <tableColumn id="2" xr3:uid="{7B89D30F-7B5A-4831-A117-D9C8F2D60BAF}" name="Dag"/>
    <tableColumn id="3" xr3:uid="{C55E1211-59E7-49FD-B033-D0B69706AD42}" name="Tijdstip"/>
    <tableColumn id="4" xr3:uid="{893E6AC2-23C6-49B2-91C1-1FFCE3BD903D}" name="Veld"/>
    <tableColumn id="5" xr3:uid="{BF481CD1-4A67-42B8-85EE-62B1AC3AA0C3}" name="Team"/>
    <tableColumn id="6" xr3:uid="{68A69047-A556-4006-82F1-E4F9B52E2521}" name="Ballenkar"/>
    <tableColumn id="7" xr3:uid="{4AD7667A-3132-4B30-8694-F16A746D0134}" name="Kleur"/>
    <tableColumn id="8" xr3:uid="{1F654B42-AD3B-4450-BB54-552B4F883C7F}" name="Aantal Ball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1BFF-0E99-42B3-AE36-A548A1296247}">
  <dimension ref="A1:R61"/>
  <sheetViews>
    <sheetView showZeros="0" tabSelected="1" zoomScale="70" zoomScaleNormal="70" workbookViewId="0">
      <selection activeCell="T18" sqref="T18"/>
    </sheetView>
  </sheetViews>
  <sheetFormatPr defaultColWidth="8.7109375" defaultRowHeight="15" outlineLevelRow="2" x14ac:dyDescent="0.25"/>
  <cols>
    <col min="1" max="1" width="11.7109375" style="1" bestFit="1" customWidth="1"/>
    <col min="2" max="2" width="11.42578125" style="1" bestFit="1" customWidth="1"/>
    <col min="3" max="3" width="8.7109375" style="1"/>
    <col min="4" max="4" width="11.42578125" style="1" bestFit="1" customWidth="1"/>
    <col min="5" max="7" width="8.7109375" style="1"/>
    <col min="8" max="8" width="24.28515625" style="1" customWidth="1"/>
    <col min="9" max="10" width="8.7109375" style="1"/>
    <col min="11" max="11" width="9.28515625" style="1" customWidth="1"/>
    <col min="12" max="12" width="18.140625" style="1" customWidth="1"/>
    <col min="13" max="17" width="8.7109375" style="1"/>
    <col min="18" max="18" width="10.140625" style="1" bestFit="1" customWidth="1"/>
    <col min="19" max="21" width="8.7109375" style="1"/>
    <col min="22" max="22" width="10.28515625" style="1" bestFit="1" customWidth="1"/>
    <col min="23" max="16384" width="8.7109375" style="1"/>
  </cols>
  <sheetData>
    <row r="1" spans="1:18" x14ac:dyDescent="0.25">
      <c r="A1" s="11" t="s">
        <v>0</v>
      </c>
      <c r="B1" s="13" t="s">
        <v>41</v>
      </c>
      <c r="H1" s="61"/>
    </row>
    <row r="3" spans="1:18" x14ac:dyDescent="0.25">
      <c r="A3" s="107" t="s">
        <v>2</v>
      </c>
      <c r="B3" s="108"/>
      <c r="C3" s="108"/>
      <c r="D3" s="108"/>
      <c r="E3" s="108"/>
      <c r="F3" s="109"/>
      <c r="G3" s="110" t="s">
        <v>3</v>
      </c>
      <c r="H3" s="107" t="s">
        <v>4</v>
      </c>
      <c r="I3" s="108"/>
      <c r="J3" s="108"/>
      <c r="K3" s="108"/>
      <c r="L3" s="108"/>
      <c r="M3" s="109"/>
      <c r="O3" s="20"/>
    </row>
    <row r="4" spans="1:18" ht="14.65" customHeight="1" x14ac:dyDescent="0.25">
      <c r="A4" s="2" t="s">
        <v>5</v>
      </c>
      <c r="B4" s="3"/>
      <c r="C4" s="103" t="s">
        <v>6</v>
      </c>
      <c r="D4" s="2" t="s">
        <v>5</v>
      </c>
      <c r="E4" s="3"/>
      <c r="F4" s="103" t="s">
        <v>7</v>
      </c>
      <c r="G4" s="110"/>
      <c r="H4" s="2" t="s">
        <v>5</v>
      </c>
      <c r="I4" s="3"/>
      <c r="J4" s="103" t="s">
        <v>8</v>
      </c>
      <c r="K4" s="2" t="s">
        <v>5</v>
      </c>
      <c r="L4" s="3"/>
      <c r="M4" s="103" t="s">
        <v>9</v>
      </c>
      <c r="O4" s="20"/>
      <c r="P4" s="61"/>
      <c r="R4" s="31"/>
    </row>
    <row r="5" spans="1:18" x14ac:dyDescent="0.25">
      <c r="A5" s="16" t="str">
        <f>IF(ISERROR(VLOOKUP(CONCATENATE($B$1,A4,$C$4),Input!$A:$F,5,FALSE)),"",VLOOKUP(CONCATENATE($B$1,A4,$C$4),Input!$A:$F,5,FALSE))</f>
        <v>JO9-4</v>
      </c>
      <c r="B5" s="15"/>
      <c r="C5" s="104"/>
      <c r="D5" s="16" t="str">
        <f>IF(ISERROR(VLOOKUP(CONCATENATE($B$1,D4,$F$4),Input!$A:$F,5,FALSE)),"",VLOOKUP(CONCATENATE($B$1,D4,$F$4),Input!$A:$F,5,FALSE))</f>
        <v>JO9-3</v>
      </c>
      <c r="E5" s="17"/>
      <c r="F5" s="104"/>
      <c r="G5" s="110"/>
      <c r="H5" s="16">
        <f>IF(ISERROR(VLOOKUP(CONCATENATE($B$1,H4,$J$4),Input!$A:$F,5,FALSE)),"",VLOOKUP(CONCATENATE($B$1,H4,$J$4),Input!$A:$F,5,FALSE))</f>
        <v>0</v>
      </c>
      <c r="I5" s="15"/>
      <c r="J5" s="104"/>
      <c r="K5" s="16">
        <f>IF(ISERROR(VLOOKUP(CONCATENATE($B$1,K4,$M$4),Input!$A:$F,5,FALSE)),"",VLOOKUP(CONCATENATE($B$1,K4,$M$4),Input!$A:$F,5,FALSE))</f>
        <v>0</v>
      </c>
      <c r="L5" s="17"/>
      <c r="M5" s="104"/>
      <c r="O5" s="19" t="s">
        <v>10</v>
      </c>
      <c r="P5" s="61"/>
      <c r="R5" s="31"/>
    </row>
    <row r="6" spans="1:18" x14ac:dyDescent="0.25">
      <c r="A6" s="4" t="str">
        <f>IF(ISERROR(VLOOKUP(A5,Input!$E:$F,2,FALSE)),"",VLOOKUP(A5,Input!$E:$F,2,FALSE))</f>
        <v>Rood 3A</v>
      </c>
      <c r="B6" s="15"/>
      <c r="C6" s="104"/>
      <c r="D6" s="4" t="str">
        <f>IF(ISERROR(VLOOKUP(D5,Input!$E:$F,2,FALSE)),"",VLOOKUP(D5,Input!$E:$F,2,FALSE))</f>
        <v>Rood 3</v>
      </c>
      <c r="E6" s="18"/>
      <c r="F6" s="104"/>
      <c r="G6" s="110"/>
      <c r="H6" s="4" t="str">
        <f>IF(ISERROR(VLOOKUP(H5,Input!$E:$F,2,FALSE)),"",VLOOKUP(H5,Input!$E:$F,2,FALSE))</f>
        <v/>
      </c>
      <c r="I6" s="15"/>
      <c r="J6" s="104"/>
      <c r="K6" s="4" t="str">
        <f>IF(ISERROR(VLOOKUP(K5,Input!$E:$F,2,FALSE)),"",VLOOKUP(K5,Input!$E:$F,2,FALSE))</f>
        <v/>
      </c>
      <c r="L6" s="18"/>
      <c r="M6" s="104"/>
      <c r="O6" s="19" t="s">
        <v>11</v>
      </c>
    </row>
    <row r="7" spans="1:18" x14ac:dyDescent="0.25">
      <c r="A7" s="15" t="s">
        <v>12</v>
      </c>
      <c r="B7" s="15"/>
      <c r="C7" s="104"/>
      <c r="D7" s="15" t="s">
        <v>12</v>
      </c>
      <c r="E7" s="15"/>
      <c r="F7" s="104"/>
      <c r="G7" s="110"/>
      <c r="H7" s="15" t="s">
        <v>12</v>
      </c>
      <c r="I7" s="15"/>
      <c r="J7" s="104"/>
      <c r="K7" s="15" t="s">
        <v>12</v>
      </c>
      <c r="L7" s="15"/>
      <c r="M7" s="104"/>
      <c r="O7" s="20"/>
    </row>
    <row r="8" spans="1:18" x14ac:dyDescent="0.25">
      <c r="A8" s="16" t="str">
        <f>IF(ISERROR(VLOOKUP(CONCATENATE($B$1,A7,$C$4),Input!$A:$F,5,FALSE)),"",VLOOKUP(CONCATENATE($B$1,A7,$C$4),Input!$A:$F,5,FALSE))</f>
        <v>JO11-4</v>
      </c>
      <c r="B8" s="15"/>
      <c r="C8" s="104"/>
      <c r="D8" s="16" t="str">
        <f>IF(ISERROR(VLOOKUP(CONCATENATE($B$1,D7,$F$4),Input!$A:$F,5,FALSE)),"",VLOOKUP(CONCATENATE($B$1,D7,$F$4),Input!$A:$F,5,FALSE))</f>
        <v>JO11-3</v>
      </c>
      <c r="E8" s="17"/>
      <c r="F8" s="104"/>
      <c r="G8" s="110"/>
      <c r="H8" s="16" t="str">
        <f>IF(ISERROR(VLOOKUP(CONCATENATE($B$1,H7,$J$4),Input!$A:$F,5,FALSE)),"",VLOOKUP(CONCATENATE($B$1,H7,$J$4),Input!$A:$F,5,FALSE))</f>
        <v>JO8-1</v>
      </c>
      <c r="I8" s="15"/>
      <c r="J8" s="104"/>
      <c r="K8" s="16" t="str">
        <f>IF(ISERROR(VLOOKUP(CONCATENATE($B$1,K7,$M$4),Input!$A:$F,5,FALSE)),"",VLOOKUP(CONCATENATE($B$1,K7,$M$4),Input!$A:$F,5,FALSE))</f>
        <v>JO8-2</v>
      </c>
      <c r="L8" s="17"/>
      <c r="M8" s="104"/>
      <c r="O8" s="20"/>
    </row>
    <row r="9" spans="1:18" x14ac:dyDescent="0.25">
      <c r="A9" s="4" t="str">
        <f>IF(ISERROR(VLOOKUP(A8,Input!$E:$F,2,FALSE)),"",VLOOKUP(A8,Input!$E:$F,2,FALSE))</f>
        <v>Blauw 4A</v>
      </c>
      <c r="B9" s="15"/>
      <c r="C9" s="104"/>
      <c r="D9" s="4" t="str">
        <f>IF(ISERROR(VLOOKUP(D8,Input!$E:$F,2,FALSE)),"",VLOOKUP(D8,Input!$E:$F,2,FALSE))</f>
        <v>Blauw 4</v>
      </c>
      <c r="E9" s="18"/>
      <c r="F9" s="104"/>
      <c r="G9" s="110"/>
      <c r="H9" s="4" t="str">
        <f>IF(ISERROR(VLOOKUP(H8,Input!$E:$F,2,FALSE)),"",VLOOKUP(H8,Input!$E:$F,2,FALSE))</f>
        <v>Rood 5A</v>
      </c>
      <c r="I9" s="15"/>
      <c r="J9" s="104"/>
      <c r="K9" s="4" t="str">
        <f>IF(ISERROR(VLOOKUP(K8,Input!$E:$F,2,FALSE)),"",VLOOKUP(K8,Input!$E:$F,2,FALSE))</f>
        <v>Rood 5</v>
      </c>
      <c r="L9" s="18"/>
      <c r="M9" s="104"/>
      <c r="O9" s="20"/>
    </row>
    <row r="10" spans="1:18" x14ac:dyDescent="0.25">
      <c r="A10" s="5" t="s">
        <v>13</v>
      </c>
      <c r="B10" s="15"/>
      <c r="C10" s="104"/>
      <c r="D10" s="5" t="s">
        <v>13</v>
      </c>
      <c r="E10" s="15"/>
      <c r="F10" s="104"/>
      <c r="G10" s="110"/>
      <c r="H10" s="5" t="s">
        <v>13</v>
      </c>
      <c r="I10" s="15"/>
      <c r="J10" s="104"/>
      <c r="K10" s="5" t="s">
        <v>13</v>
      </c>
      <c r="L10" s="15"/>
      <c r="M10" s="104"/>
    </row>
    <row r="11" spans="1:18" x14ac:dyDescent="0.25">
      <c r="A11" s="16" t="str">
        <f>IF(ISERROR(VLOOKUP(CONCATENATE($B$1,A10,$C$4),Input!$A:$F,5,FALSE)),"",VLOOKUP(CONCATENATE($B$1,A10,$C$4),Input!$A:$F,5,FALSE))</f>
        <v>JO14-2</v>
      </c>
      <c r="B11" s="15"/>
      <c r="C11" s="104"/>
      <c r="D11" s="32">
        <f>IF(ISERROR(VLOOKUP(CONCATENATE($B$1,D10,$F$4),Input!$A:$F,5,FALSE)),"",VLOOKUP(CONCATENATE($B$1,D10,$F$4),Input!$A:$F,5,FALSE))</f>
        <v>0</v>
      </c>
      <c r="E11" s="17" t="s">
        <v>14</v>
      </c>
      <c r="F11" s="104"/>
      <c r="G11" s="110"/>
      <c r="H11" s="16" t="str">
        <f>IF(ISERROR(VLOOKUP(CONCATENATE($B$1,H10,$J$4),Input!$A:$F,5,FALSE)),"",VLOOKUP(CONCATENATE($B$1,H10,$J$4),Input!$A:$F,5,FALSE))</f>
        <v>JO17-2</v>
      </c>
      <c r="I11" s="15"/>
      <c r="J11" s="104"/>
      <c r="K11" s="16" t="str">
        <f>IF(ISERROR(VLOOKUP(CONCATENATE($B$1,K10,$M$4),Input!$A:$F,5,FALSE)),"",VLOOKUP(CONCATENATE($B$1,K10,$M$4),Input!$A:$F,5,FALSE))</f>
        <v>JO16-2</v>
      </c>
      <c r="L11" s="17"/>
      <c r="M11" s="104"/>
    </row>
    <row r="12" spans="1:18" x14ac:dyDescent="0.25">
      <c r="A12" s="16" t="str">
        <f>IF(ISERROR(VLOOKUP(A11,Input!$E:$F,2,FALSE)),"",VLOOKUP(A11,Input!$E:$F,2,FALSE))</f>
        <v>Blauw 4/4A</v>
      </c>
      <c r="B12" s="15"/>
      <c r="C12" s="104"/>
      <c r="D12" s="4" t="str">
        <f>IF(ISERROR(VLOOKUP(D11,Input!$E:$F,2,FALSE)),"",VLOOKUP(D11,Input!$E:$F,2,FALSE))</f>
        <v/>
      </c>
      <c r="E12" s="18" t="s">
        <v>14</v>
      </c>
      <c r="F12" s="104"/>
      <c r="G12" s="110"/>
      <c r="H12" s="4" t="str">
        <f>IF(ISERROR(VLOOKUP(H11,Input!$E:$F,2,FALSE)),"",VLOOKUP(H11,Input!$E:$F,2,FALSE))</f>
        <v>Goud 5</v>
      </c>
      <c r="I12" s="15"/>
      <c r="J12" s="104"/>
      <c r="K12" s="4" t="str">
        <f>IF(ISERROR(VLOOKUP(K11,Input!$E:$F,2,FALSE)),"",VLOOKUP(K11,Input!$E:$F,2,FALSE))</f>
        <v>Goud 4</v>
      </c>
      <c r="L12" s="18"/>
      <c r="M12" s="104"/>
    </row>
    <row r="13" spans="1:18" x14ac:dyDescent="0.25">
      <c r="A13" s="6" t="s">
        <v>15</v>
      </c>
      <c r="B13" s="15"/>
      <c r="C13" s="104"/>
      <c r="D13" s="6" t="s">
        <v>15</v>
      </c>
      <c r="E13" s="15"/>
      <c r="F13" s="104"/>
      <c r="G13" s="110"/>
      <c r="H13" s="6" t="s">
        <v>15</v>
      </c>
      <c r="I13" s="15"/>
      <c r="J13" s="104"/>
      <c r="K13" s="6" t="s">
        <v>15</v>
      </c>
      <c r="L13" s="15"/>
      <c r="M13" s="104"/>
    </row>
    <row r="14" spans="1:18" x14ac:dyDescent="0.25">
      <c r="A14" s="16">
        <f>IF(ISERROR(VLOOKUP(CONCATENATE($B$1,A13,$C$4),Input!$A:$F,5,FALSE)),"",VLOOKUP(CONCATENATE($B$1,A13,$C$4),Input!$A:$F,5,FALSE))</f>
        <v>0</v>
      </c>
      <c r="B14" s="15"/>
      <c r="C14" s="104"/>
      <c r="D14" s="16" t="str">
        <f>IF(ISERROR(VLOOKUP(CONCATENATE($B$1,D13,$F$4),Input!$A:$F,5,FALSE)),"",VLOOKUP(CONCATENATE($B$1,D13,$F$4),Input!$A:$F,5,FALSE))</f>
        <v>MO20-2 (zat)</v>
      </c>
      <c r="E14" s="17" t="str">
        <f>IF(ISERROR(VLOOKUP(CONCATENATE($B$1,D13,$O$6),Input!$A:$F,5,FALSE)),"",VLOOKUP(CONCATENATE($B$1,D13,$O$6),Input!$A:$F,5,FALSE))</f>
        <v/>
      </c>
      <c r="F14" s="104"/>
      <c r="G14" s="110"/>
      <c r="H14" s="16">
        <f>IF(ISERROR(VLOOKUP(CONCATENATE($B$1,H13,$J$4),Input!$A:$F,5,FALSE)),"",VLOOKUP(CONCATENATE($B$1,H13,$J$4),Input!$A:$F,5,FALSE))</f>
        <v>0</v>
      </c>
      <c r="I14" s="15"/>
      <c r="J14" s="104"/>
      <c r="K14" s="16">
        <f>IF(ISERROR(VLOOKUP(CONCATENATE($B$1,K13,$M$4),Input!$A:$F,5,FALSE)),"",VLOOKUP(CONCATENATE($B$1,K13,$M$4),Input!$A:$F,5,FALSE))</f>
        <v>0</v>
      </c>
      <c r="L14" s="17"/>
      <c r="M14" s="104"/>
    </row>
    <row r="15" spans="1:18" x14ac:dyDescent="0.25">
      <c r="A15" s="4" t="str">
        <f>IF(ISERROR(VLOOKUP(A14,Input!$E:$F,2,FALSE)),"",VLOOKUP(A14,Input!$E:$F,2,FALSE))</f>
        <v/>
      </c>
      <c r="B15" s="15"/>
      <c r="C15" s="104"/>
      <c r="D15" s="4" t="str">
        <f>IF(ISERROR(VLOOKUP(D14,Input!$E:$F,2,FALSE)),"",VLOOKUP(D14,Input!$E:$F,2,FALSE))</f>
        <v>Goud 4</v>
      </c>
      <c r="E15" s="18" t="str">
        <f>IF(ISERROR(VLOOKUP(E14,Input!$E:$F,2,FALSE)),"",VLOOKUP(E14,Input!$E:$F,2,FALSE))</f>
        <v/>
      </c>
      <c r="F15" s="104"/>
      <c r="G15" s="110"/>
      <c r="H15" s="4" t="str">
        <f>IF(ISERROR(VLOOKUP(H14,Input!$E:$F,2,FALSE)),"",VLOOKUP(H14,Input!$E:$F,2,FALSE))</f>
        <v/>
      </c>
      <c r="I15" s="15"/>
      <c r="J15" s="104"/>
      <c r="K15" s="4" t="str">
        <f>IF(ISERROR(VLOOKUP(K14,Input!$E:$F,2,FALSE)),"",VLOOKUP(K14,Input!$E:$F,2,FALSE))</f>
        <v/>
      </c>
      <c r="L15" s="18" t="str">
        <f>IF(ISERROR(VLOOKUP(L14,Input!$E:$F,2,FALSE)),"",VLOOKUP(L14,Input!$E:$F,2,FALSE))</f>
        <v/>
      </c>
      <c r="M15" s="104"/>
    </row>
    <row r="16" spans="1:18" x14ac:dyDescent="0.25">
      <c r="A16" s="6" t="s">
        <v>16</v>
      </c>
      <c r="B16" s="15"/>
      <c r="C16" s="104"/>
      <c r="D16" s="6" t="s">
        <v>16</v>
      </c>
      <c r="E16" s="15"/>
      <c r="F16" s="104"/>
      <c r="G16" s="110"/>
      <c r="H16" s="6" t="s">
        <v>16</v>
      </c>
      <c r="I16" s="15"/>
      <c r="J16" s="104"/>
      <c r="K16" s="6" t="s">
        <v>16</v>
      </c>
      <c r="L16" s="15"/>
      <c r="M16" s="104"/>
    </row>
    <row r="17" spans="1:14" x14ac:dyDescent="0.25">
      <c r="A17" s="16">
        <f>IF(ISERROR(VLOOKUP(CONCATENATE($B$1,A16,$C$4),Input!$A:$F,5,FALSE)),"",VLOOKUP(CONCATENATE($B$1,A16,$C$4),Input!$A:$F,5,FALSE))</f>
        <v>0</v>
      </c>
      <c r="B17" s="15"/>
      <c r="C17" s="104"/>
      <c r="D17" s="16">
        <f>IF(ISERROR(VLOOKUP(CONCATENATE($B$1,D16,$F$4),Input!$A:$F,5,FALSE)),"",VLOOKUP(CONCATENATE($B$1,D16,$F$4),Input!$A:$F,5,FALSE))</f>
        <v>0</v>
      </c>
      <c r="E17" s="17"/>
      <c r="F17" s="104"/>
      <c r="G17" s="110"/>
      <c r="H17" s="16" t="str">
        <f>IF(ISERROR(VLOOKUP(CONCATENATE($B$1,H16,$J$4),Input!$A:$F,5,FALSE)),"",VLOOKUP(CONCATENATE($B$1,H16,$J$4),Input!$A:$F,5,FALSE))</f>
        <v xml:space="preserve">Vrije selectie </v>
      </c>
      <c r="I17" s="15"/>
      <c r="J17" s="104"/>
      <c r="K17" s="16" t="str">
        <f>IF(ISERROR(VLOOKUP(CONCATENATE($B$1,K16,$M$4),Input!$A:$F,5,FALSE)),"",VLOOKUP(CONCATENATE($B$1,K16,$M$4),Input!$A:$F,5,FALSE))</f>
        <v xml:space="preserve">Vrije selectie </v>
      </c>
      <c r="L17" s="17"/>
      <c r="M17" s="104"/>
    </row>
    <row r="18" spans="1:14" x14ac:dyDescent="0.25">
      <c r="A18" s="7" t="str">
        <f>IF(ISERROR(VLOOKUP(A17,Input!$E:$F,2,FALSE)),"",VLOOKUP(A17,Input!$E:$F,2,FALSE))</f>
        <v/>
      </c>
      <c r="B18" s="8"/>
      <c r="C18" s="105"/>
      <c r="D18" s="7" t="str">
        <f>IF(ISERROR(VLOOKUP(D17,Input!$E:$F,2,FALSE)),"",VLOOKUP(D17,Input!$E:$F,2,FALSE))</f>
        <v/>
      </c>
      <c r="E18" s="21" t="str">
        <f>IF(ISERROR(VLOOKUP(E17,Input!$E:$F,2,FALSE)),"",VLOOKUP(E17,Input!$E:$F,2,FALSE))</f>
        <v/>
      </c>
      <c r="F18" s="105"/>
      <c r="G18" s="110"/>
      <c r="H18" s="7" t="str">
        <f>IF(ISERROR(VLOOKUP(H17,Input!$E:$F,2,FALSE)),"",VLOOKUP(H17,Input!$E:$F,2,FALSE))</f>
        <v>Goud 5</v>
      </c>
      <c r="I18" s="8"/>
      <c r="J18" s="105"/>
      <c r="K18" s="7" t="str">
        <f>IF(ISERROR(VLOOKUP(K17,Input!$E:$F,2,FALSE)),"",VLOOKUP(K17,Input!$E:$F,2,FALSE))</f>
        <v>Goud 5</v>
      </c>
      <c r="L18" s="21" t="str">
        <f>IF(ISERROR(VLOOKUP(L17,Input!$E:$F,2,FALSE)),"",VLOOKUP(L17,Input!$E:$F,2,FALSE))</f>
        <v/>
      </c>
      <c r="M18" s="105"/>
    </row>
    <row r="19" spans="1:14" ht="14.65" customHeight="1" outlineLevel="2" x14ac:dyDescent="0.25">
      <c r="A19" s="2" t="s">
        <v>5</v>
      </c>
      <c r="B19" s="3"/>
      <c r="C19" s="103" t="s">
        <v>17</v>
      </c>
      <c r="D19" s="2" t="s">
        <v>5</v>
      </c>
      <c r="E19" s="3"/>
      <c r="F19" s="103" t="s">
        <v>11</v>
      </c>
      <c r="G19" s="110"/>
      <c r="H19" s="2" t="s">
        <v>5</v>
      </c>
      <c r="I19" s="3"/>
      <c r="J19" s="103" t="s">
        <v>10</v>
      </c>
      <c r="K19" s="2" t="s">
        <v>5</v>
      </c>
      <c r="L19" s="3"/>
      <c r="M19" s="103" t="s">
        <v>18</v>
      </c>
    </row>
    <row r="20" spans="1:14" ht="14.65" customHeight="1" outlineLevel="2" x14ac:dyDescent="0.25">
      <c r="A20" s="16" t="str">
        <f>IF(ISERROR(VLOOKUP(CONCATENATE($B$1,A19,$C$19),Input!$A:$F,5,FALSE)),"",VLOOKUP(CONCATENATE($B$1,A19,$C$19),Input!$A:$F,5,FALSE))</f>
        <v>JO9-6</v>
      </c>
      <c r="B20" s="15"/>
      <c r="C20" s="104"/>
      <c r="D20" s="16" t="str">
        <f>IF(ISERROR(VLOOKUP(CONCATENATE($B$1,D19,$F$19),Input!$A:$F,5,FALSE)),"",VLOOKUP(CONCATENATE($B$1,D19,$F$19),Input!$A:$F,5,FALSE))</f>
        <v>JO9-5</v>
      </c>
      <c r="E20" s="17"/>
      <c r="F20" s="104"/>
      <c r="G20" s="110"/>
      <c r="H20" s="16">
        <f>IF(ISERROR(VLOOKUP(CONCATENATE($B$1,H19,$J$19),Input!$A:$F,5,FALSE)),"",VLOOKUP(CONCATENATE($B$1,H19,$J$19),Input!$A:$F,5,FALSE))</f>
        <v>0</v>
      </c>
      <c r="I20" s="15"/>
      <c r="J20" s="104"/>
      <c r="K20" s="16" t="str">
        <f>IF(ISERROR(VLOOKUP(CONCATENATE($B$1,K19,$M$19),Input!$A:$F,5,FALSE)),"",VLOOKUP(CONCATENATE($B$1,K19,$M$19),Input!$A:$F,5,FALSE))</f>
        <v>JO10-4</v>
      </c>
      <c r="L20" s="17"/>
      <c r="M20" s="104"/>
    </row>
    <row r="21" spans="1:14" ht="14.65" customHeight="1" outlineLevel="2" x14ac:dyDescent="0.25">
      <c r="A21" s="4" t="str">
        <f>IF(ISERROR(VLOOKUP(A20,Input!$E:$F,2,FALSE)),"",VLOOKUP(A20,Input!$E:$F,2,FALSE))</f>
        <v>Rood 2A</v>
      </c>
      <c r="B21" s="15"/>
      <c r="C21" s="104"/>
      <c r="D21" s="4" t="str">
        <f>IF(ISERROR(VLOOKUP(D20,Input!$E:$F,2,FALSE)),"",VLOOKUP(D20,Input!$E:$F,2,FALSE))</f>
        <v>Rood 2</v>
      </c>
      <c r="E21" s="18"/>
      <c r="F21" s="104"/>
      <c r="G21" s="110"/>
      <c r="H21" s="4" t="str">
        <f>IF(ISERROR(VLOOKUP(H20,Input!$E:$F,2,FALSE)),"",VLOOKUP(H20,Input!$E:$F,2,FALSE))</f>
        <v/>
      </c>
      <c r="I21" s="15"/>
      <c r="J21" s="104"/>
      <c r="K21" s="4" t="str">
        <f>IF(ISERROR(VLOOKUP(K20,Input!$E:$F,2,FALSE)),"",VLOOKUP(K20,Input!$E:$F,2,FALSE))</f>
        <v>Rood 6</v>
      </c>
      <c r="L21" s="18"/>
      <c r="M21" s="104"/>
    </row>
    <row r="22" spans="1:14" outlineLevel="1" x14ac:dyDescent="0.25">
      <c r="A22" s="15" t="s">
        <v>12</v>
      </c>
      <c r="B22" s="15"/>
      <c r="C22" s="104"/>
      <c r="D22" s="15" t="s">
        <v>12</v>
      </c>
      <c r="E22" s="15"/>
      <c r="F22" s="104"/>
      <c r="G22" s="110"/>
      <c r="H22" s="15" t="s">
        <v>12</v>
      </c>
      <c r="I22" s="15"/>
      <c r="J22" s="104"/>
      <c r="K22" s="15" t="s">
        <v>12</v>
      </c>
      <c r="L22" s="15"/>
      <c r="M22" s="104"/>
    </row>
    <row r="23" spans="1:14" outlineLevel="1" x14ac:dyDescent="0.25">
      <c r="A23" s="16" t="str">
        <f>IF(ISERROR(VLOOKUP(CONCATENATE($B$1,A22,$C$19),Input!$A:$F,5,FALSE)),"",VLOOKUP(CONCATENATE($B$1,A22,$C$19),Input!$A:$F,5,FALSE))</f>
        <v>JO10-5</v>
      </c>
      <c r="B23" s="15"/>
      <c r="C23" s="104"/>
      <c r="D23" s="16" t="str">
        <f>IF(ISERROR(VLOOKUP(CONCATENATE($B$1,D22,$F$19),Input!$A:$F,5,FALSE)),"",VLOOKUP(CONCATENATE($B$1,D22,$F$19),Input!$A:$F,5,FALSE))</f>
        <v>JO11-5</v>
      </c>
      <c r="E23" s="17"/>
      <c r="F23" s="104"/>
      <c r="G23" s="110"/>
      <c r="H23" s="16" t="str">
        <f>IF(ISERROR(VLOOKUP(CONCATENATE($B$1,H22,$J$19),Input!$A:$F,5,FALSE)),"",VLOOKUP(CONCATENATE($B$1,H22,$J$19),Input!$A:$F,5,FALSE))</f>
        <v>MO15-2</v>
      </c>
      <c r="I23" s="15"/>
      <c r="J23" s="104"/>
      <c r="K23" s="16" t="str">
        <f>IF(ISERROR(VLOOKUP(CONCATENATE($B$1,K22,$M$19),Input!$A:$F,5,FALSE)),"",VLOOKUP(CONCATENATE($B$1,K22,$M$19),Input!$A:$F,5,FALSE))</f>
        <v>MO15-2</v>
      </c>
      <c r="L23" s="17"/>
      <c r="M23" s="104"/>
    </row>
    <row r="24" spans="1:14" outlineLevel="1" x14ac:dyDescent="0.25">
      <c r="A24" s="4" t="str">
        <f>IF(ISERROR(VLOOKUP(A23,Input!$E:$F,2,FALSE)),"",VLOOKUP(A23,Input!$E:$F,2,FALSE))</f>
        <v>Rood 2A</v>
      </c>
      <c r="B24" s="15"/>
      <c r="C24" s="104"/>
      <c r="D24" s="4" t="str">
        <f>IF(ISERROR(VLOOKUP(D23,Input!$E:$F,2,FALSE)),"",VLOOKUP(D23,Input!$E:$F,2,FALSE))</f>
        <v>Blauw 3A</v>
      </c>
      <c r="E24" s="18"/>
      <c r="F24" s="104"/>
      <c r="G24" s="110"/>
      <c r="H24" s="4" t="str">
        <f>IF(ISERROR(VLOOKUP(H23,Input!$E:$F,2,FALSE)),"",VLOOKUP(H23,Input!$E:$F,2,FALSE))</f>
        <v>Blauw 5/5A</v>
      </c>
      <c r="I24" s="15"/>
      <c r="J24" s="104"/>
      <c r="K24" s="4" t="str">
        <f>IF(ISERROR(VLOOKUP(K23,Input!$E:$F,2,FALSE)),"",VLOOKUP(K23,Input!$E:$F,2,FALSE))</f>
        <v>Blauw 5/5A</v>
      </c>
      <c r="L24" s="18"/>
      <c r="M24" s="104"/>
      <c r="N24" s="22" t="s">
        <v>19</v>
      </c>
    </row>
    <row r="25" spans="1:14" outlineLevel="1" x14ac:dyDescent="0.25">
      <c r="A25" s="5" t="s">
        <v>13</v>
      </c>
      <c r="B25" s="15"/>
      <c r="C25" s="104"/>
      <c r="D25" s="5" t="s">
        <v>13</v>
      </c>
      <c r="E25" s="15"/>
      <c r="F25" s="104"/>
      <c r="G25" s="110"/>
      <c r="H25" s="5" t="s">
        <v>13</v>
      </c>
      <c r="I25" s="15"/>
      <c r="J25" s="104"/>
      <c r="K25" s="5" t="s">
        <v>13</v>
      </c>
      <c r="L25" s="15"/>
      <c r="M25" s="104"/>
    </row>
    <row r="26" spans="1:14" outlineLevel="1" x14ac:dyDescent="0.25">
      <c r="A26" s="16" t="str">
        <f>IF(ISERROR(VLOOKUP(CONCATENATE($B$1,A25,$C$19),Input!$A:$F,5,FALSE)),"",VLOOKUP(CONCATENATE($B$1,A25,$C$19),Input!$A:$F,5,FALSE))</f>
        <v/>
      </c>
      <c r="B26" s="15"/>
      <c r="C26" s="104"/>
      <c r="D26" s="16" t="str">
        <f>IF(ISERROR(VLOOKUP(CONCATENATE($B$1,D25,$F$19),Input!$A:$F,5,FALSE)),"",VLOOKUP(CONCATENATE($B$1,D25,$F$19),Input!$A:$F,5,FALSE))</f>
        <v/>
      </c>
      <c r="E26" s="17" t="s">
        <v>14</v>
      </c>
      <c r="F26" s="104"/>
      <c r="G26" s="110"/>
      <c r="H26" s="16" t="str">
        <f>IF(ISERROR(VLOOKUP(CONCATENATE($B$1,H25,$J$19),Input!$A:$F,5,FALSE)),"",VLOOKUP(CONCATENATE($B$1,H25,$J$19),Input!$A:$F,5,FALSE))</f>
        <v/>
      </c>
      <c r="I26" s="15"/>
      <c r="J26" s="104"/>
      <c r="K26" s="16" t="str">
        <f>IF(ISERROR(VLOOKUP(CONCATENATE($B$1,K25,$M$19),Input!$A:$F,5,FALSE)),"",VLOOKUP(CONCATENATE($B$1,K25,$M$19),Input!$A:$F,5,FALSE))</f>
        <v/>
      </c>
      <c r="L26" s="17"/>
      <c r="M26" s="104"/>
    </row>
    <row r="27" spans="1:14" outlineLevel="1" x14ac:dyDescent="0.25">
      <c r="A27" s="4" t="str">
        <f>IF(ISERROR(VLOOKUP(A26,Input!$E:$F,2,FALSE)),"",VLOOKUP(A26,Input!$E:$F,2,FALSE))</f>
        <v/>
      </c>
      <c r="B27" s="15"/>
      <c r="C27" s="104"/>
      <c r="D27" s="4" t="str">
        <f>IF(ISERROR(VLOOKUP(D26,Input!$E:$F,2,FALSE)),"",VLOOKUP(D26,Input!$E:$F,2,FALSE))</f>
        <v/>
      </c>
      <c r="E27" s="18" t="s">
        <v>14</v>
      </c>
      <c r="F27" s="104"/>
      <c r="G27" s="110"/>
      <c r="H27" s="4" t="str">
        <f>IF(ISERROR(VLOOKUP(H26,Input!$E:$F,2,FALSE)),"",VLOOKUP(H26,Input!$E:$F,2,FALSE))</f>
        <v/>
      </c>
      <c r="I27" s="15"/>
      <c r="J27" s="104"/>
      <c r="K27" s="4" t="str">
        <f>IF(ISERROR(VLOOKUP(K26,Input!$E:$F,2,FALSE)),"",VLOOKUP(K26,Input!$E:$F,2,FALSE))</f>
        <v/>
      </c>
      <c r="L27" s="18" t="str">
        <f>IF(ISERROR(VLOOKUP(L26,Input!$E:$F,2,FALSE)),"",VLOOKUP(L26,Input!$E:$F,2,FALSE))</f>
        <v/>
      </c>
      <c r="M27" s="104"/>
    </row>
    <row r="28" spans="1:14" ht="14.65" hidden="1" customHeight="1" outlineLevel="2" x14ac:dyDescent="0.25">
      <c r="A28" s="6" t="s">
        <v>15</v>
      </c>
      <c r="B28" s="15"/>
      <c r="C28" s="104"/>
      <c r="D28" s="6" t="s">
        <v>15</v>
      </c>
      <c r="E28" s="15"/>
      <c r="F28" s="104"/>
      <c r="G28" s="110"/>
      <c r="H28" s="6" t="s">
        <v>15</v>
      </c>
      <c r="I28" s="15"/>
      <c r="J28" s="104"/>
      <c r="K28" s="6" t="s">
        <v>15</v>
      </c>
      <c r="L28" s="15"/>
      <c r="M28" s="104"/>
    </row>
    <row r="29" spans="1:14" ht="14.65" hidden="1" customHeight="1" outlineLevel="2" x14ac:dyDescent="0.25">
      <c r="A29" s="16" t="str">
        <f>IF(ISERROR(VLOOKUP(CONCATENATE($B$1,A28,$C$19),Input!$A:$F,5,FALSE)),"",VLOOKUP(CONCATENATE($B$1,A28,$C$19),Input!$A:$F,5,FALSE))</f>
        <v/>
      </c>
      <c r="B29" s="15"/>
      <c r="C29" s="104"/>
      <c r="D29" s="16" t="str">
        <f>IF(ISERROR(VLOOKUP(CONCATENATE($B$1,D28,$F$19),Input!$A:$F,5,FALSE)),"",VLOOKUP(CONCATENATE($B$1,D28,$F$19),Input!$A:$F,5,FALSE))</f>
        <v/>
      </c>
      <c r="E29" s="17" t="str">
        <f>IF(ISERROR(VLOOKUP(CONCATENATE($B$1,D28,$O$6),Input!$A:$F,5,FALSE)),"",VLOOKUP(CONCATENATE($B$1,D28,$O$6),Input!$A:$F,5,FALSE))</f>
        <v/>
      </c>
      <c r="F29" s="104"/>
      <c r="G29" s="110"/>
      <c r="H29" s="16" t="str">
        <f>IF(ISERROR(VLOOKUP(CONCATENATE($B$1,H28,$J$19),Input!$A:$F,5,FALSE)),"",VLOOKUP(CONCATENATE($B$1,H28,$J$19),Input!$A:$F,5,FALSE))</f>
        <v/>
      </c>
      <c r="I29" s="15"/>
      <c r="J29" s="104"/>
      <c r="K29" s="16" t="str">
        <f>IF(ISERROR(VLOOKUP(CONCATENATE($B$1,K28,$M$19),Input!$A:$F,5,FALSE)),"",VLOOKUP(CONCATENATE($B$1,K28,$M$19),Input!$A:$F,5,FALSE))</f>
        <v/>
      </c>
      <c r="L29" s="17" t="str">
        <f>IF(ISERROR(VLOOKUP(CONCATENATE($B$1,K28,$O$5),Input!$A:$F,5,FALSE)),"",VLOOKUP(CONCATENATE($B$1,K28,$O$5),Input!$A:$F,5,FALSE))</f>
        <v/>
      </c>
      <c r="M29" s="104"/>
    </row>
    <row r="30" spans="1:14" ht="14.65" hidden="1" customHeight="1" outlineLevel="2" x14ac:dyDescent="0.25">
      <c r="A30" s="4" t="str">
        <f>IF(ISERROR(VLOOKUP(A29,Input!$E:$F,2,FALSE)),"",VLOOKUP(A29,Input!$E:$F,2,FALSE))</f>
        <v/>
      </c>
      <c r="B30" s="15"/>
      <c r="C30" s="104"/>
      <c r="D30" s="4" t="str">
        <f>IF(ISERROR(VLOOKUP(D29,Input!$E:$F,2,FALSE)),"",VLOOKUP(D29,Input!$E:$F,2,FALSE))</f>
        <v/>
      </c>
      <c r="E30" s="18" t="str">
        <f>IF(ISERROR(VLOOKUP(E29,Input!$E:$F,2,FALSE)),"",VLOOKUP(E29,Input!$E:$F,2,FALSE))</f>
        <v/>
      </c>
      <c r="F30" s="104"/>
      <c r="G30" s="110"/>
      <c r="H30" s="4" t="str">
        <f>IF(ISERROR(VLOOKUP(H29,Input!$E:$F,2,FALSE)),"",VLOOKUP(H29,Input!$E:$F,2,FALSE))</f>
        <v/>
      </c>
      <c r="I30" s="15"/>
      <c r="J30" s="104"/>
      <c r="K30" s="4" t="str">
        <f>IF(ISERROR(VLOOKUP(K29,Input!$E:$F,2,FALSE)),"",VLOOKUP(K29,Input!$E:$F,2,FALSE))</f>
        <v/>
      </c>
      <c r="L30" s="18" t="str">
        <f>IF(ISERROR(VLOOKUP(L29,Input!$E:$F,2,FALSE)),"",VLOOKUP(L29,Input!$E:$F,2,FALSE))</f>
        <v/>
      </c>
      <c r="M30" s="104"/>
    </row>
    <row r="31" spans="1:14" ht="14.65" hidden="1" customHeight="1" outlineLevel="2" x14ac:dyDescent="0.25">
      <c r="A31" s="6" t="s">
        <v>16</v>
      </c>
      <c r="B31" s="15"/>
      <c r="C31" s="104"/>
      <c r="D31" s="6" t="s">
        <v>16</v>
      </c>
      <c r="E31" s="15"/>
      <c r="F31" s="104"/>
      <c r="G31" s="110"/>
      <c r="H31" s="6" t="s">
        <v>16</v>
      </c>
      <c r="I31" s="15"/>
      <c r="J31" s="104"/>
      <c r="K31" s="6" t="s">
        <v>16</v>
      </c>
      <c r="L31" s="15"/>
      <c r="M31" s="104"/>
    </row>
    <row r="32" spans="1:14" ht="14.65" hidden="1" customHeight="1" outlineLevel="2" x14ac:dyDescent="0.25">
      <c r="A32" s="16" t="str">
        <f>IF(ISERROR(VLOOKUP(CONCATENATE($B$1,A31,$C$19),Input!$A:$F,5,FALSE)),"",VLOOKUP(CONCATENATE($B$1,A31,$C$19),Input!$A:$F,5,FALSE))</f>
        <v/>
      </c>
      <c r="B32" s="15"/>
      <c r="C32" s="104"/>
      <c r="D32" s="16" t="str">
        <f>IF(ISERROR(VLOOKUP(CONCATENATE($B$1,D31,$F$19),Input!$A:$F,5,FALSE)),"",VLOOKUP(CONCATENATE($B$1,D31,$F$19),Input!$A:$F,5,FALSE))</f>
        <v/>
      </c>
      <c r="E32" s="17" t="str">
        <f>IF(ISERROR(VLOOKUP(CONCATENATE($B$1,D31,$O$6),Input!$A:$F,5,FALSE)),"",VLOOKUP(CONCATENATE($B$1,D31,$O$6),Input!$A:$F,5,FALSE))</f>
        <v/>
      </c>
      <c r="F32" s="104"/>
      <c r="G32" s="110"/>
      <c r="H32" s="16" t="str">
        <f>IF(ISERROR(VLOOKUP(CONCATENATE($B$1,H31,$J$19),Input!$A:$F,5,FALSE)),"",VLOOKUP(CONCATENATE($B$1,H31,$J$19),Input!$A:$F,5,FALSE))</f>
        <v/>
      </c>
      <c r="I32" s="15"/>
      <c r="J32" s="104"/>
      <c r="K32" s="16" t="str">
        <f>IF(ISERROR(VLOOKUP(CONCATENATE($B$1,K31,$M$19),Input!$A:$F,5,FALSE)),"",VLOOKUP(CONCATENATE($B$1,K31,$M$19),Input!$A:$F,5,FALSE))</f>
        <v/>
      </c>
      <c r="L32" s="17" t="str">
        <f>IF(ISERROR(VLOOKUP(CONCATENATE($B$1,K31,$O$5),Input!$A:$F,5,FALSE)),"",VLOOKUP(CONCATENATE($B$1,K31,$O$5),Input!$A:$F,5,FALSE))</f>
        <v/>
      </c>
      <c r="M32" s="104"/>
    </row>
    <row r="33" spans="1:15" ht="14.65" customHeight="1" outlineLevel="1" collapsed="1" x14ac:dyDescent="0.25">
      <c r="A33" s="7" t="str">
        <f>IF(ISERROR(VLOOKUP(A32,Input!$E:$F,2,FALSE)),"",VLOOKUP(A32,Input!$E:$F,2,FALSE))</f>
        <v/>
      </c>
      <c r="B33" s="8"/>
      <c r="C33" s="105"/>
      <c r="D33" s="7" t="str">
        <f>IF(ISERROR(VLOOKUP(D32,Input!$E:$F,2,FALSE)),"",VLOOKUP(D32,Input!$E:$F,2,FALSE))</f>
        <v/>
      </c>
      <c r="E33" s="21" t="str">
        <f>IF(ISERROR(VLOOKUP(E32,Input!$E:$F,2,FALSE)),"",VLOOKUP(E32,Input!$E:$F,2,FALSE))</f>
        <v/>
      </c>
      <c r="F33" s="105"/>
      <c r="G33" s="110"/>
      <c r="H33" s="7" t="str">
        <f>IF(ISERROR(VLOOKUP(H32,Input!$E:$F,2,FALSE)),"",VLOOKUP(H32,Input!$E:$F,2,FALSE))</f>
        <v/>
      </c>
      <c r="I33" s="8"/>
      <c r="J33" s="105"/>
      <c r="K33" s="7" t="str">
        <f>IF(ISERROR(VLOOKUP(K32,Input!$E:$F,2,FALSE)),"",VLOOKUP(K32,Input!$E:$F,2,FALSE))</f>
        <v/>
      </c>
      <c r="L33" s="21" t="str">
        <f>IF(ISERROR(VLOOKUP(L32,Input!$E:$F,2,FALSE)),"",VLOOKUP(L32,Input!$E:$F,2,FALSE))</f>
        <v/>
      </c>
      <c r="M33" s="105"/>
    </row>
    <row r="34" spans="1:15" ht="14.65" customHeight="1" x14ac:dyDescent="0.25">
      <c r="A34" s="2" t="s">
        <v>5</v>
      </c>
      <c r="B34" s="3"/>
      <c r="C34" s="103" t="s">
        <v>20</v>
      </c>
      <c r="D34" s="2" t="s">
        <v>5</v>
      </c>
      <c r="E34" s="3"/>
      <c r="F34" s="103" t="s">
        <v>21</v>
      </c>
      <c r="G34" s="110"/>
      <c r="H34" s="2" t="s">
        <v>5</v>
      </c>
      <c r="I34" s="3"/>
      <c r="J34" s="103" t="s">
        <v>22</v>
      </c>
      <c r="K34" s="2" t="s">
        <v>5</v>
      </c>
      <c r="L34" s="3"/>
      <c r="M34" s="103" t="s">
        <v>23</v>
      </c>
    </row>
    <row r="35" spans="1:15" x14ac:dyDescent="0.25">
      <c r="A35" s="16" t="str">
        <f>IF(ISERROR(VLOOKUP(CONCATENATE($B$1,A34,$C$34),Input!$A:$F,5,FALSE)),"",VLOOKUP(CONCATENATE($B$1,A34,$C$34),Input!$A:$F,5,FALSE))</f>
        <v>JO9-2</v>
      </c>
      <c r="B35" s="15"/>
      <c r="C35" s="104"/>
      <c r="D35" s="16" t="str">
        <f>IF(ISERROR(VLOOKUP(CONCATENATE($B$1,D34,$F$34),Input!$A:$F,5,FALSE)),"",VLOOKUP(CONCATENATE($B$1,D34,$F$34),Input!$A:$F,5,FALSE))</f>
        <v>JO9-1</v>
      </c>
      <c r="E35" s="15"/>
      <c r="F35" s="104"/>
      <c r="G35" s="110"/>
      <c r="H35" s="16" t="str">
        <f>IF(ISERROR(VLOOKUP(CONCATENATE($B$1,H34,$J$34),Input!$A:$F,5,FALSE)),"",VLOOKUP(CONCATENATE($B$1,H34,$J$34),Input!$A:$F,5,FALSE))</f>
        <v>JO10-1</v>
      </c>
      <c r="I35" s="15"/>
      <c r="J35" s="104"/>
      <c r="K35" s="16" t="str">
        <f>IF(ISERROR(VLOOKUP(CONCATENATE($B$1,K34,$M$34),Input!$A:$F,5,FALSE)),"",VLOOKUP(CONCATENATE($B$1,K34,$M$34),Input!$A:$F,5,FALSE))</f>
        <v>JO10-2</v>
      </c>
      <c r="L35" s="15"/>
      <c r="M35" s="104"/>
    </row>
    <row r="36" spans="1:15" x14ac:dyDescent="0.25">
      <c r="A36" s="4" t="str">
        <f>IF(ISERROR(VLOOKUP(A35,Input!$E:$F,2,FALSE)),"",VLOOKUP(A35,Input!$E:$F,2,FALSE))</f>
        <v>Rood 1A</v>
      </c>
      <c r="B36" s="15"/>
      <c r="C36" s="104"/>
      <c r="D36" s="4" t="str">
        <f>IF(ISERROR(VLOOKUP(D35,Input!$E:$F,2,FALSE)),"",VLOOKUP(D35,Input!$E:$F,2,FALSE))</f>
        <v>Rood 1</v>
      </c>
      <c r="E36" s="15"/>
      <c r="F36" s="104"/>
      <c r="G36" s="110"/>
      <c r="H36" s="4" t="str">
        <f>IF(ISERROR(VLOOKUP(H35,Input!$E:$F,2,FALSE)),"",VLOOKUP(H35,Input!$E:$F,2,FALSE))</f>
        <v>Rood 5</v>
      </c>
      <c r="I36" s="15"/>
      <c r="J36" s="104"/>
      <c r="K36" s="4" t="str">
        <f>IF(ISERROR(VLOOKUP(K35,Input!$E:$F,2,FALSE)),"",VLOOKUP(K35,Input!$E:$F,2,FALSE))</f>
        <v>Rood 5A</v>
      </c>
      <c r="L36" s="15"/>
      <c r="M36" s="104"/>
    </row>
    <row r="37" spans="1:15" x14ac:dyDescent="0.25">
      <c r="A37" s="15" t="s">
        <v>12</v>
      </c>
      <c r="B37" s="15"/>
      <c r="C37" s="104"/>
      <c r="D37" s="15" t="s">
        <v>12</v>
      </c>
      <c r="E37" s="15"/>
      <c r="F37" s="104"/>
      <c r="G37" s="110"/>
      <c r="H37" s="15" t="s">
        <v>12</v>
      </c>
      <c r="I37" s="15"/>
      <c r="J37" s="104"/>
      <c r="K37" s="15" t="s">
        <v>12</v>
      </c>
      <c r="L37" s="15"/>
      <c r="M37" s="104"/>
    </row>
    <row r="38" spans="1:15" x14ac:dyDescent="0.25">
      <c r="A38" s="16" t="str">
        <f>IF(ISERROR(VLOOKUP(CONCATENATE($B$1,A37,$C$34),Input!$A:$F,5,FALSE)),"",VLOOKUP(CONCATENATE($B$1,A37,$C$34),Input!$A:$F,5,FALSE))</f>
        <v>JO11-2</v>
      </c>
      <c r="B38" s="15"/>
      <c r="C38" s="104"/>
      <c r="D38" s="16" t="str">
        <f>IF(ISERROR(VLOOKUP(CONCATENATE($B$1,D37,$F$34),Input!$A:$F,5,FALSE)),"",VLOOKUP(CONCATENATE($B$1,D37,$F$34),Input!$A:$F,5,FALSE))</f>
        <v>JO11-1</v>
      </c>
      <c r="E38" s="15"/>
      <c r="F38" s="104"/>
      <c r="G38" s="110"/>
      <c r="H38" s="16" t="str">
        <f>IF(ISERROR(VLOOKUP(CONCATENATE($B$1,H37,$J$34),Input!$A:$F,5,FALSE)),"",VLOOKUP(CONCATENATE($B$1,H37,$J$34),Input!$A:$F,5,FALSE))</f>
        <v>Keeperstraining</v>
      </c>
      <c r="I38" s="15"/>
      <c r="J38" s="104"/>
      <c r="K38" s="16" t="str">
        <f>IF(ISERROR(VLOOKUP(CONCATENATE($B$1,K37,$M$34),Input!$A:$F,5,FALSE)),"",VLOOKUP(CONCATENATE($B$1,K37,$M$34),Input!$A:$F,5,FALSE))</f>
        <v>JO10-3</v>
      </c>
      <c r="L38" s="15"/>
      <c r="M38" s="104"/>
    </row>
    <row r="39" spans="1:15" x14ac:dyDescent="0.25">
      <c r="A39" s="4" t="str">
        <f>IF(ISERROR(VLOOKUP(A38,Input!$E:$F,2,FALSE)),"",VLOOKUP(A38,Input!$E:$F,2,FALSE))</f>
        <v>Blauw 2A</v>
      </c>
      <c r="B39" s="15"/>
      <c r="C39" s="104"/>
      <c r="D39" s="4" t="str">
        <f>IF(ISERROR(VLOOKUP(D38,Input!$E:$F,2,FALSE)),"",VLOOKUP(D38,Input!$E:$F,2,FALSE))</f>
        <v>Blauw 2</v>
      </c>
      <c r="E39" s="15"/>
      <c r="F39" s="104"/>
      <c r="G39" s="110"/>
      <c r="H39" s="4" t="str">
        <f>IF(ISERROR(VLOOKUP(H38,Input!$E:$F,2,FALSE)),"",VLOOKUP(H38,Input!$E:$F,2,FALSE))</f>
        <v>Blauw 6/6A | Selectie hok</v>
      </c>
      <c r="I39" s="15"/>
      <c r="J39" s="104"/>
      <c r="K39" s="4" t="str">
        <f>IF(ISERROR(VLOOKUP(K38,Input!$E:$F,2,FALSE)),"",VLOOKUP(K38,Input!$E:$F,2,FALSE))</f>
        <v>Rood 4A</v>
      </c>
      <c r="L39" s="15"/>
      <c r="M39" s="104"/>
    </row>
    <row r="40" spans="1:15" x14ac:dyDescent="0.25">
      <c r="A40" s="5" t="s">
        <v>13</v>
      </c>
      <c r="B40" s="15"/>
      <c r="C40" s="104"/>
      <c r="D40" s="5" t="s">
        <v>13</v>
      </c>
      <c r="E40" s="15"/>
      <c r="F40" s="104"/>
      <c r="G40" s="110"/>
      <c r="H40" s="5" t="s">
        <v>13</v>
      </c>
      <c r="I40" s="15"/>
      <c r="J40" s="104"/>
      <c r="K40" s="5" t="s">
        <v>13</v>
      </c>
      <c r="L40" s="15"/>
      <c r="M40" s="104"/>
    </row>
    <row r="41" spans="1:15" x14ac:dyDescent="0.25">
      <c r="A41" s="16" t="str">
        <f>IF(ISERROR(VLOOKUP(CONCATENATE($B$1,A40,$C$34),Input!$A:$F,5,FALSE)),"",VLOOKUP(CONCATENATE($B$1,A40,$C$34),Input!$A:$F,5,FALSE))</f>
        <v>JO15-3</v>
      </c>
      <c r="B41" s="15"/>
      <c r="C41" s="104"/>
      <c r="D41" s="16" t="str">
        <f>IF(ISERROR(VLOOKUP(CONCATENATE($B$1,D40,$F$34),Input!$A:$F,5,FALSE)),"",VLOOKUP(CONCATENATE($B$1,D40,$F$34),Input!$A:$F,5,FALSE))</f>
        <v>JO15-2</v>
      </c>
      <c r="E41" s="15"/>
      <c r="F41" s="104"/>
      <c r="G41" s="110"/>
      <c r="H41" s="16" t="str">
        <f>IF(ISERROR(VLOOKUP(CONCATENATE($B$1,H40,$J$34),Input!$A:$F,5,FALSE)),"",VLOOKUP(CONCATENATE($B$1,H40,$J$34),Input!$A:$F,5,FALSE))</f>
        <v>Keeperstraining</v>
      </c>
      <c r="I41" s="15"/>
      <c r="J41" s="104"/>
      <c r="K41" s="16" t="str">
        <f>IF(ISERROR(VLOOKUP(CONCATENATE($B$1,K40,$M$34),Input!$A:$F,5,FALSE)),"",VLOOKUP(CONCATENATE($B$1,K40,$M$34),Input!$A:$F,5,FALSE))</f>
        <v>Keeperstraining</v>
      </c>
      <c r="L41" s="15"/>
      <c r="M41" s="104"/>
      <c r="O41" s="1" t="s">
        <v>14</v>
      </c>
    </row>
    <row r="42" spans="1:15" x14ac:dyDescent="0.25">
      <c r="A42" s="4" t="str">
        <f>IF(ISERROR(VLOOKUP(A41,Input!$E:$F,2,FALSE)),"",VLOOKUP(A41,Input!$E:$F,2,FALSE))</f>
        <v>Goud 1</v>
      </c>
      <c r="B42" s="15"/>
      <c r="C42" s="104"/>
      <c r="D42" s="4" t="str">
        <f>IF(ISERROR(VLOOKUP(D41,Input!$E:$F,2,FALSE)),"",VLOOKUP(D41,Input!$E:$F,2,FALSE))</f>
        <v>Goud 2</v>
      </c>
      <c r="E42" s="15"/>
      <c r="F42" s="104"/>
      <c r="G42" s="110"/>
      <c r="H42" s="4" t="str">
        <f>IF(ISERROR(VLOOKUP(H41,Input!$E:$F,2,FALSE)),"",VLOOKUP(H41,Input!$E:$F,2,FALSE))</f>
        <v>Blauw 6/6A | Selectie hok</v>
      </c>
      <c r="I42" s="15"/>
      <c r="J42" s="104"/>
      <c r="K42" s="4" t="str">
        <f>IF(ISERROR(VLOOKUP(K41,Input!$E:$F,2,FALSE)),"",VLOOKUP(K41,Input!$E:$F,2,FALSE))</f>
        <v>Blauw 6/6A | Selectie hok</v>
      </c>
      <c r="L42" s="15"/>
      <c r="M42" s="104"/>
    </row>
    <row r="43" spans="1:15" x14ac:dyDescent="0.25">
      <c r="A43" s="6" t="s">
        <v>15</v>
      </c>
      <c r="B43" s="15"/>
      <c r="C43" s="104"/>
      <c r="D43" s="6" t="s">
        <v>15</v>
      </c>
      <c r="E43" s="15"/>
      <c r="F43" s="104"/>
      <c r="G43" s="110"/>
      <c r="H43" s="6" t="s">
        <v>15</v>
      </c>
      <c r="I43" s="15"/>
      <c r="J43" s="104"/>
      <c r="K43" s="6" t="s">
        <v>15</v>
      </c>
      <c r="L43" s="15"/>
      <c r="M43" s="104"/>
    </row>
    <row r="44" spans="1:15" x14ac:dyDescent="0.25">
      <c r="A44" s="16" t="str">
        <f>IF(ISERROR(VLOOKUP(CONCATENATE($B$1,A43,$C$34),Input!$A:$F,5,FALSE)),"",VLOOKUP(CONCATENATE($B$1,A43,$C$34),Input!$A:$F,5,FALSE))</f>
        <v>MO20-1 (zat)</v>
      </c>
      <c r="B44" s="15"/>
      <c r="C44" s="104"/>
      <c r="D44" s="16" t="str">
        <f>IF(ISERROR(VLOOKUP(CONCATENATE($B$1,D43,$F$34),Input!$A:$F,5,FALSE)),"",VLOOKUP(CONCATENATE($B$1,D43,$F$34),Input!$A:$F,5,FALSE))</f>
        <v>MO20-1 (zat)</v>
      </c>
      <c r="E44" s="15"/>
      <c r="F44" s="104"/>
      <c r="G44" s="110"/>
      <c r="H44" s="16" t="str">
        <f>IF(ISERROR(VLOOKUP(CONCATENATE($B$1,H43,$J$34),Input!$A:$F,5,FALSE)),"",VLOOKUP(CONCATENATE($B$1,H43,$J$34),Input!$A:$F,5,FALSE))</f>
        <v>Voetbalfit</v>
      </c>
      <c r="I44" s="15"/>
      <c r="J44" s="104"/>
      <c r="K44" s="16" t="str">
        <f>IF(ISERROR(VLOOKUP(CONCATENATE($B$1,K43,$M$34),Input!$A:$F,5,FALSE)),"",VLOOKUP(CONCATENATE($B$1,K43,$M$34),Input!$A:$F,5,FALSE))</f>
        <v>MO15-1</v>
      </c>
      <c r="L44" s="15"/>
      <c r="M44" s="104"/>
    </row>
    <row r="45" spans="1:15" x14ac:dyDescent="0.25">
      <c r="A45" s="4" t="str">
        <f>IF(ISERROR(VLOOKUP(A44,Input!$E:$F,2,FALSE)),"",VLOOKUP(A44,Input!$E:$F,2,FALSE))</f>
        <v>Goud 1</v>
      </c>
      <c r="B45" s="15"/>
      <c r="C45" s="104"/>
      <c r="D45" s="4" t="str">
        <f>IF(ISERROR(VLOOKUP(D44,Input!$E:$F,2,FALSE)),"",VLOOKUP(D44,Input!$E:$F,2,FALSE))</f>
        <v>Goud 1</v>
      </c>
      <c r="E45" s="15"/>
      <c r="F45" s="104"/>
      <c r="G45" s="110"/>
      <c r="H45" s="4" t="str">
        <f>IF(ISERROR(VLOOKUP(H44,Input!$E:$F,2,FALSE)),"",VLOOKUP(H44,Input!$E:$F,2,FALSE))</f>
        <v>Goud 2</v>
      </c>
      <c r="I45" s="15"/>
      <c r="J45" s="104"/>
      <c r="K45" s="4" t="str">
        <f>IF(ISERROR(VLOOKUP(K44,Input!$E:$F,2,FALSE)),"",VLOOKUP(K44,Input!$E:$F,2,FALSE))</f>
        <v>Goud 6</v>
      </c>
      <c r="L45" s="15"/>
      <c r="M45" s="104"/>
    </row>
    <row r="46" spans="1:15" x14ac:dyDescent="0.25">
      <c r="A46" s="6" t="s">
        <v>16</v>
      </c>
      <c r="B46" s="15"/>
      <c r="C46" s="104"/>
      <c r="D46" s="6" t="s">
        <v>16</v>
      </c>
      <c r="E46" s="15"/>
      <c r="F46" s="104"/>
      <c r="G46" s="110"/>
      <c r="H46" s="6" t="s">
        <v>16</v>
      </c>
      <c r="I46" s="15"/>
      <c r="J46" s="104"/>
      <c r="K46" s="6" t="s">
        <v>16</v>
      </c>
      <c r="L46" s="15"/>
      <c r="M46" s="104"/>
    </row>
    <row r="47" spans="1:15" x14ac:dyDescent="0.25">
      <c r="A47" s="16">
        <f>IF(ISERROR(VLOOKUP(CONCATENATE($B$1,A46,$C$34),Input!$A:$F,5,FALSE)),"",VLOOKUP(CONCATENATE($B$1,A46,$C$34),Input!$A:$F,5,FALSE))</f>
        <v>0</v>
      </c>
      <c r="B47" s="15"/>
      <c r="C47" s="104"/>
      <c r="D47" s="16">
        <f>IF(ISERROR(VLOOKUP(CONCATENATE($B$1,D46,$F$34),Input!$A:$F,5,FALSE)),"",VLOOKUP(CONCATENATE($B$1,D46,$F$34),Input!$A:$F,5,FALSE))</f>
        <v>0</v>
      </c>
      <c r="E47" s="15"/>
      <c r="F47" s="104"/>
      <c r="G47" s="110"/>
      <c r="H47" s="16">
        <f>IF(ISERROR(VLOOKUP(CONCATENATE($B$1,H46,$J$34),Input!$A:$F,5,FALSE)),"",VLOOKUP(CONCATENATE($B$1,H46,$J$34),Input!$A:$F,5,FALSE))</f>
        <v>0</v>
      </c>
      <c r="I47" s="15"/>
      <c r="J47" s="104"/>
      <c r="K47" s="16">
        <f>IF(ISERROR(VLOOKUP(CONCATENATE($B$1,K46,$M$34),Input!$A:$F,5,FALSE)),"",VLOOKUP(CONCATENATE($B$1,K46,$M$34),Input!$A:$F,5,FALSE))</f>
        <v>0</v>
      </c>
      <c r="L47" s="15"/>
      <c r="M47" s="104"/>
    </row>
    <row r="48" spans="1:15" x14ac:dyDescent="0.25">
      <c r="A48" s="7" t="str">
        <f>IF(ISERROR(VLOOKUP(A47,Input!$E:$F,2,FALSE)),"",VLOOKUP(A47,Input!$E:$F,2,FALSE))</f>
        <v/>
      </c>
      <c r="B48" s="8"/>
      <c r="C48" s="105"/>
      <c r="D48" s="7" t="str">
        <f>IF(ISERROR(VLOOKUP(D47,Input!$E:$F,2,FALSE)),"",VLOOKUP(D47,Input!$E:$F,2,FALSE))</f>
        <v/>
      </c>
      <c r="E48" s="8"/>
      <c r="F48" s="105"/>
      <c r="G48" s="10"/>
      <c r="H48" s="7" t="str">
        <f>IF(ISERROR(VLOOKUP(H47,Input!$E:$F,2,FALSE)),"",VLOOKUP(H47,Input!$E:$F,2,FALSE))</f>
        <v/>
      </c>
      <c r="I48" s="8"/>
      <c r="J48" s="105"/>
      <c r="K48" s="7" t="str">
        <f>IF(ISERROR(VLOOKUP(K47,Input!$E:$F,2,FALSE)),"",VLOOKUP(K47,Input!$E:$F,2,FALSE))</f>
        <v/>
      </c>
      <c r="L48" s="8"/>
      <c r="M48" s="105"/>
    </row>
    <row r="49" spans="1:13" ht="15.75" thickBot="1" x14ac:dyDescent="0.3">
      <c r="A49" s="9"/>
      <c r="B49" s="9"/>
      <c r="C49" s="9"/>
      <c r="D49" s="9"/>
      <c r="E49" s="9"/>
      <c r="F49" s="9"/>
      <c r="G49" s="10"/>
      <c r="H49" s="9"/>
      <c r="I49" s="9"/>
      <c r="J49" s="9"/>
      <c r="K49" s="9"/>
      <c r="L49" s="9"/>
      <c r="M49" s="9"/>
    </row>
    <row r="50" spans="1:13" x14ac:dyDescent="0.25">
      <c r="A50" s="9"/>
      <c r="B50" s="23"/>
      <c r="C50" s="24"/>
      <c r="D50" s="24"/>
      <c r="E50" s="24"/>
      <c r="F50" s="25"/>
      <c r="H50" s="34" t="s">
        <v>14</v>
      </c>
      <c r="I50" s="9"/>
      <c r="J50" s="9"/>
      <c r="K50" s="9"/>
      <c r="L50" s="9"/>
      <c r="M50" s="9"/>
    </row>
    <row r="51" spans="1:13" x14ac:dyDescent="0.25">
      <c r="A51" s="9"/>
      <c r="B51" s="26"/>
      <c r="C51" s="106" t="s">
        <v>24</v>
      </c>
      <c r="D51" s="106"/>
      <c r="E51" s="106"/>
      <c r="F51" s="27"/>
      <c r="H51" s="34" t="s">
        <v>14</v>
      </c>
      <c r="I51" s="9"/>
      <c r="J51" s="9"/>
      <c r="K51" s="9"/>
      <c r="L51" s="9"/>
      <c r="M51" s="9"/>
    </row>
    <row r="52" spans="1:13" x14ac:dyDescent="0.25">
      <c r="A52" s="9"/>
      <c r="B52" s="26"/>
      <c r="C52" s="15"/>
      <c r="D52" s="15"/>
      <c r="E52" s="15"/>
      <c r="F52" s="27"/>
      <c r="H52" s="9"/>
      <c r="I52" s="9"/>
      <c r="J52" s="9"/>
      <c r="K52" s="9"/>
      <c r="L52" s="9"/>
      <c r="M52" s="9"/>
    </row>
    <row r="53" spans="1:13" ht="15.75" thickBot="1" x14ac:dyDescent="0.3">
      <c r="A53" s="9"/>
      <c r="B53" s="28"/>
      <c r="C53" s="29"/>
      <c r="D53" s="29"/>
      <c r="E53" s="29"/>
      <c r="F53" s="30"/>
      <c r="H53" s="9"/>
      <c r="I53" s="9"/>
      <c r="J53" s="9"/>
      <c r="K53" s="9"/>
      <c r="L53" s="9"/>
      <c r="M53" s="9"/>
    </row>
    <row r="54" spans="1:13" x14ac:dyDescent="0.25">
      <c r="A54" s="9"/>
      <c r="H54" s="9"/>
      <c r="I54" s="9"/>
      <c r="J54" s="9"/>
      <c r="K54" s="9"/>
      <c r="L54" s="9"/>
      <c r="M54" s="9"/>
    </row>
    <row r="55" spans="1:13" x14ac:dyDescent="0.25">
      <c r="B55" s="94" t="s">
        <v>25</v>
      </c>
      <c r="C55" s="95"/>
      <c r="D55" s="95"/>
      <c r="E55" s="95"/>
      <c r="F55" s="95"/>
      <c r="G55" s="96"/>
      <c r="H55" s="34"/>
    </row>
    <row r="56" spans="1:13" x14ac:dyDescent="0.25">
      <c r="B56" s="97"/>
      <c r="C56" s="98"/>
      <c r="D56" s="98"/>
      <c r="E56" s="98"/>
      <c r="F56" s="98"/>
      <c r="G56" s="99"/>
    </row>
    <row r="57" spans="1:13" x14ac:dyDescent="0.25">
      <c r="B57" s="97"/>
      <c r="C57" s="98"/>
      <c r="D57" s="98"/>
      <c r="E57" s="98"/>
      <c r="F57" s="98"/>
      <c r="G57" s="99"/>
    </row>
    <row r="58" spans="1:13" x14ac:dyDescent="0.25">
      <c r="B58" s="97"/>
      <c r="C58" s="98"/>
      <c r="D58" s="98"/>
      <c r="E58" s="98"/>
      <c r="F58" s="98"/>
      <c r="G58" s="99"/>
    </row>
    <row r="59" spans="1:13" x14ac:dyDescent="0.25">
      <c r="B59" s="100"/>
      <c r="C59" s="101"/>
      <c r="D59" s="101"/>
      <c r="E59" s="101"/>
      <c r="F59" s="101"/>
      <c r="G59" s="102"/>
    </row>
    <row r="61" spans="1:13" x14ac:dyDescent="0.25">
      <c r="B61" s="33"/>
    </row>
  </sheetData>
  <mergeCells count="17">
    <mergeCell ref="A3:F3"/>
    <mergeCell ref="G3:G47"/>
    <mergeCell ref="H3:M3"/>
    <mergeCell ref="C4:C18"/>
    <mergeCell ref="F4:F18"/>
    <mergeCell ref="J4:J18"/>
    <mergeCell ref="M4:M18"/>
    <mergeCell ref="C19:C33"/>
    <mergeCell ref="F19:F33"/>
    <mergeCell ref="J19:J33"/>
    <mergeCell ref="B55:G59"/>
    <mergeCell ref="M19:M33"/>
    <mergeCell ref="C34:C48"/>
    <mergeCell ref="F34:F48"/>
    <mergeCell ref="J34:J48"/>
    <mergeCell ref="M34:M48"/>
    <mergeCell ref="C51:E5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A286BC-9576-4261-98B9-411557FA54F8}">
          <x14:formula1>
            <xm:f>Lists!$A$2:$A$8</xm:f>
          </x14:formula1>
          <xm:sqref>B1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74F9-57FB-4312-8EEF-ED45715892A0}">
  <sheetPr>
    <tabColor rgb="FFFFC000"/>
  </sheetPr>
  <dimension ref="A1:H35"/>
  <sheetViews>
    <sheetView workbookViewId="0">
      <selection activeCell="E139" sqref="E139"/>
    </sheetView>
  </sheetViews>
  <sheetFormatPr defaultRowHeight="15" x14ac:dyDescent="0.25"/>
  <cols>
    <col min="1" max="1" width="23.42578125" bestFit="1" customWidth="1"/>
    <col min="3" max="3" width="11.42578125" bestFit="1" customWidth="1"/>
    <col min="4" max="4" width="8.28515625" bestFit="1" customWidth="1"/>
    <col min="6" max="6" width="10.7109375" customWidth="1"/>
    <col min="8" max="8" width="14.140625" customWidth="1"/>
  </cols>
  <sheetData>
    <row r="1" spans="1:8" x14ac:dyDescent="0.25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</row>
    <row r="2" spans="1:8" x14ac:dyDescent="0.25">
      <c r="A2" t="s">
        <v>195</v>
      </c>
      <c r="B2" t="s">
        <v>41</v>
      </c>
      <c r="C2" t="s">
        <v>28</v>
      </c>
      <c r="D2" t="s">
        <v>196</v>
      </c>
      <c r="E2" t="s">
        <v>61</v>
      </c>
      <c r="F2" t="s">
        <v>138</v>
      </c>
      <c r="G2" t="s">
        <v>197</v>
      </c>
      <c r="H2">
        <v>10</v>
      </c>
    </row>
    <row r="3" spans="1:8" x14ac:dyDescent="0.25">
      <c r="A3" t="s">
        <v>198</v>
      </c>
      <c r="B3" t="s">
        <v>41</v>
      </c>
      <c r="C3" t="s">
        <v>28</v>
      </c>
      <c r="D3" t="s">
        <v>7</v>
      </c>
      <c r="E3" t="s">
        <v>71</v>
      </c>
      <c r="F3" t="s">
        <v>138</v>
      </c>
      <c r="G3" t="s">
        <v>197</v>
      </c>
      <c r="H3">
        <v>10</v>
      </c>
    </row>
    <row r="5" spans="1:8" x14ac:dyDescent="0.25">
      <c r="A5" t="s">
        <v>33</v>
      </c>
      <c r="B5" t="s">
        <v>34</v>
      </c>
      <c r="C5" t="s">
        <v>35</v>
      </c>
      <c r="D5" t="s">
        <v>36</v>
      </c>
      <c r="E5" t="s">
        <v>37</v>
      </c>
      <c r="F5" t="s">
        <v>38</v>
      </c>
      <c r="G5" t="s">
        <v>39</v>
      </c>
      <c r="H5" t="s">
        <v>40</v>
      </c>
    </row>
    <row r="6" spans="1:8" x14ac:dyDescent="0.25">
      <c r="A6" t="s">
        <v>199</v>
      </c>
      <c r="B6" t="s">
        <v>41</v>
      </c>
      <c r="C6" t="s">
        <v>13</v>
      </c>
      <c r="D6" t="s">
        <v>9</v>
      </c>
      <c r="E6" t="s">
        <v>87</v>
      </c>
      <c r="F6" t="s">
        <v>159</v>
      </c>
      <c r="G6" t="s">
        <v>162</v>
      </c>
      <c r="H6">
        <v>16</v>
      </c>
    </row>
    <row r="7" spans="1:8" x14ac:dyDescent="0.25">
      <c r="A7" t="s">
        <v>200</v>
      </c>
      <c r="B7" t="s">
        <v>41</v>
      </c>
      <c r="C7" t="s">
        <v>13</v>
      </c>
      <c r="D7" t="s">
        <v>23</v>
      </c>
      <c r="E7" t="s">
        <v>83</v>
      </c>
      <c r="F7" t="s">
        <v>159</v>
      </c>
      <c r="G7" t="s">
        <v>162</v>
      </c>
      <c r="H7">
        <v>16</v>
      </c>
    </row>
    <row r="9" spans="1:8" x14ac:dyDescent="0.25">
      <c r="A9" t="s">
        <v>33</v>
      </c>
      <c r="B9" t="s">
        <v>34</v>
      </c>
      <c r="C9" t="s">
        <v>35</v>
      </c>
      <c r="D9" t="s">
        <v>36</v>
      </c>
      <c r="E9" t="s">
        <v>37</v>
      </c>
      <c r="F9" t="s">
        <v>38</v>
      </c>
      <c r="G9" t="s">
        <v>39</v>
      </c>
      <c r="H9" t="s">
        <v>40</v>
      </c>
    </row>
    <row r="10" spans="1:8" x14ac:dyDescent="0.25">
      <c r="A10" t="s">
        <v>201</v>
      </c>
      <c r="B10" t="s">
        <v>41</v>
      </c>
      <c r="C10" t="s">
        <v>13</v>
      </c>
      <c r="D10" t="s">
        <v>7</v>
      </c>
      <c r="E10" t="s">
        <v>202</v>
      </c>
      <c r="F10" t="s">
        <v>112</v>
      </c>
      <c r="G10" t="s">
        <v>142</v>
      </c>
      <c r="H10">
        <v>16</v>
      </c>
    </row>
    <row r="11" spans="1:8" x14ac:dyDescent="0.25">
      <c r="A11" t="s">
        <v>203</v>
      </c>
      <c r="B11" t="s">
        <v>41</v>
      </c>
      <c r="C11" t="s">
        <v>13</v>
      </c>
      <c r="D11" t="s">
        <v>22</v>
      </c>
      <c r="E11" t="s">
        <v>78</v>
      </c>
      <c r="F11" t="s">
        <v>112</v>
      </c>
      <c r="G11" t="s">
        <v>142</v>
      </c>
      <c r="H11">
        <v>16</v>
      </c>
    </row>
    <row r="13" spans="1:8" x14ac:dyDescent="0.25">
      <c r="A13" t="s">
        <v>33</v>
      </c>
      <c r="B13" t="s">
        <v>34</v>
      </c>
      <c r="C13" t="s">
        <v>35</v>
      </c>
      <c r="D13" t="s">
        <v>36</v>
      </c>
      <c r="E13" t="s">
        <v>37</v>
      </c>
      <c r="F13" t="s">
        <v>38</v>
      </c>
      <c r="G13" t="s">
        <v>39</v>
      </c>
      <c r="H13" t="s">
        <v>40</v>
      </c>
    </row>
    <row r="14" spans="1:8" x14ac:dyDescent="0.25">
      <c r="A14" t="s">
        <v>205</v>
      </c>
      <c r="B14" t="s">
        <v>41</v>
      </c>
      <c r="C14" t="s">
        <v>15</v>
      </c>
      <c r="D14" t="s">
        <v>20</v>
      </c>
      <c r="E14" t="s">
        <v>206</v>
      </c>
      <c r="F14" t="s">
        <v>157</v>
      </c>
      <c r="G14" t="s">
        <v>162</v>
      </c>
      <c r="H14">
        <v>16</v>
      </c>
    </row>
    <row r="15" spans="1:8" x14ac:dyDescent="0.25">
      <c r="A15" t="s">
        <v>207</v>
      </c>
      <c r="B15" t="s">
        <v>41</v>
      </c>
      <c r="C15" t="s">
        <v>15</v>
      </c>
      <c r="D15" t="s">
        <v>8</v>
      </c>
      <c r="E15" t="s">
        <v>86</v>
      </c>
      <c r="F15" t="s">
        <v>157</v>
      </c>
      <c r="G15" t="s">
        <v>162</v>
      </c>
      <c r="H15">
        <v>16</v>
      </c>
    </row>
    <row r="17" spans="1:8" x14ac:dyDescent="0.25">
      <c r="A17" t="s">
        <v>33</v>
      </c>
      <c r="B17" t="s">
        <v>34</v>
      </c>
      <c r="C17" t="s">
        <v>35</v>
      </c>
      <c r="D17" t="s">
        <v>36</v>
      </c>
      <c r="E17" t="s">
        <v>37</v>
      </c>
      <c r="F17" t="s">
        <v>38</v>
      </c>
      <c r="G17" t="s">
        <v>39</v>
      </c>
      <c r="H17" t="s">
        <v>40</v>
      </c>
    </row>
    <row r="18" spans="1:8" x14ac:dyDescent="0.25">
      <c r="A18" t="s">
        <v>208</v>
      </c>
      <c r="B18" t="s">
        <v>26</v>
      </c>
      <c r="C18" t="s">
        <v>13</v>
      </c>
      <c r="D18" t="s">
        <v>6</v>
      </c>
      <c r="E18" t="s">
        <v>204</v>
      </c>
      <c r="F18" t="s">
        <v>169</v>
      </c>
      <c r="G18" t="s">
        <v>209</v>
      </c>
      <c r="H18">
        <v>20</v>
      </c>
    </row>
    <row r="19" spans="1:8" x14ac:dyDescent="0.25">
      <c r="A19" t="s">
        <v>211</v>
      </c>
      <c r="B19" t="s">
        <v>26</v>
      </c>
      <c r="C19" t="s">
        <v>13</v>
      </c>
      <c r="D19" t="s">
        <v>7</v>
      </c>
      <c r="E19" t="s">
        <v>80</v>
      </c>
      <c r="F19" t="s">
        <v>169</v>
      </c>
      <c r="G19" t="s">
        <v>209</v>
      </c>
      <c r="H19">
        <v>20</v>
      </c>
    </row>
    <row r="21" spans="1:8" x14ac:dyDescent="0.25">
      <c r="A21" t="s">
        <v>33</v>
      </c>
      <c r="B21" t="s">
        <v>34</v>
      </c>
      <c r="C21" t="s">
        <v>35</v>
      </c>
      <c r="D21" t="s">
        <v>36</v>
      </c>
      <c r="E21" t="s">
        <v>37</v>
      </c>
      <c r="F21" t="s">
        <v>38</v>
      </c>
      <c r="G21" t="s">
        <v>39</v>
      </c>
      <c r="H21" t="s">
        <v>40</v>
      </c>
    </row>
    <row r="22" spans="1:8" x14ac:dyDescent="0.25">
      <c r="A22" t="s">
        <v>212</v>
      </c>
      <c r="B22" t="s">
        <v>213</v>
      </c>
      <c r="C22" t="s">
        <v>13</v>
      </c>
      <c r="D22" t="s">
        <v>8</v>
      </c>
      <c r="E22" t="s">
        <v>82</v>
      </c>
      <c r="F22" t="s">
        <v>110</v>
      </c>
      <c r="G22" t="s">
        <v>142</v>
      </c>
      <c r="H22">
        <v>16</v>
      </c>
    </row>
    <row r="23" spans="1:8" x14ac:dyDescent="0.25">
      <c r="A23" t="s">
        <v>214</v>
      </c>
      <c r="B23" t="s">
        <v>213</v>
      </c>
      <c r="C23" t="s">
        <v>13</v>
      </c>
      <c r="D23" t="s">
        <v>21</v>
      </c>
      <c r="E23" t="s">
        <v>79</v>
      </c>
      <c r="F23" t="s">
        <v>110</v>
      </c>
      <c r="G23" t="s">
        <v>142</v>
      </c>
      <c r="H23">
        <v>16</v>
      </c>
    </row>
    <row r="25" spans="1:8" x14ac:dyDescent="0.25">
      <c r="A25" t="s">
        <v>33</v>
      </c>
      <c r="B25" t="s">
        <v>34</v>
      </c>
      <c r="C25" t="s">
        <v>35</v>
      </c>
      <c r="D25" t="s">
        <v>36</v>
      </c>
      <c r="E25" t="s">
        <v>37</v>
      </c>
      <c r="F25" t="s">
        <v>38</v>
      </c>
      <c r="G25" t="s">
        <v>39</v>
      </c>
      <c r="H25" t="s">
        <v>40</v>
      </c>
    </row>
    <row r="26" spans="1:8" x14ac:dyDescent="0.25">
      <c r="A26" t="s">
        <v>215</v>
      </c>
      <c r="B26" t="s">
        <v>213</v>
      </c>
      <c r="C26" t="s">
        <v>13</v>
      </c>
      <c r="D26" t="s">
        <v>22</v>
      </c>
      <c r="E26" t="s">
        <v>78</v>
      </c>
      <c r="F26" t="s">
        <v>112</v>
      </c>
      <c r="G26" t="s">
        <v>142</v>
      </c>
      <c r="H26">
        <v>16</v>
      </c>
    </row>
    <row r="27" spans="1:8" x14ac:dyDescent="0.25">
      <c r="A27" t="s">
        <v>216</v>
      </c>
      <c r="B27" t="s">
        <v>213</v>
      </c>
      <c r="C27" t="s">
        <v>13</v>
      </c>
      <c r="D27" t="s">
        <v>7</v>
      </c>
      <c r="E27" t="s">
        <v>202</v>
      </c>
      <c r="F27" t="s">
        <v>112</v>
      </c>
      <c r="G27" t="s">
        <v>142</v>
      </c>
      <c r="H27">
        <v>16</v>
      </c>
    </row>
    <row r="29" spans="1:8" x14ac:dyDescent="0.25">
      <c r="A29" t="s">
        <v>33</v>
      </c>
      <c r="B29" t="s">
        <v>34</v>
      </c>
      <c r="C29" t="s">
        <v>35</v>
      </c>
      <c r="D29" t="s">
        <v>36</v>
      </c>
      <c r="E29" t="s">
        <v>37</v>
      </c>
      <c r="F29" t="s">
        <v>38</v>
      </c>
      <c r="G29" t="s">
        <v>39</v>
      </c>
      <c r="H29" t="s">
        <v>40</v>
      </c>
    </row>
    <row r="30" spans="1:8" x14ac:dyDescent="0.25">
      <c r="A30" t="s">
        <v>217</v>
      </c>
      <c r="B30" t="s">
        <v>213</v>
      </c>
      <c r="C30" t="s">
        <v>15</v>
      </c>
      <c r="D30" t="s">
        <v>6</v>
      </c>
      <c r="E30" t="s">
        <v>210</v>
      </c>
      <c r="F30" t="s">
        <v>160</v>
      </c>
      <c r="G30" t="s">
        <v>162</v>
      </c>
      <c r="H30">
        <v>16</v>
      </c>
    </row>
    <row r="31" spans="1:8" x14ac:dyDescent="0.25">
      <c r="A31" t="s">
        <v>218</v>
      </c>
      <c r="B31" t="s">
        <v>213</v>
      </c>
      <c r="C31" t="s">
        <v>15</v>
      </c>
      <c r="D31" t="s">
        <v>21</v>
      </c>
      <c r="E31" t="s">
        <v>89</v>
      </c>
      <c r="F31" t="s">
        <v>160</v>
      </c>
      <c r="G31" t="s">
        <v>162</v>
      </c>
      <c r="H31">
        <v>16</v>
      </c>
    </row>
    <row r="33" spans="1:8" x14ac:dyDescent="0.25">
      <c r="A33" t="s">
        <v>33</v>
      </c>
      <c r="B33" t="s">
        <v>34</v>
      </c>
      <c r="C33" t="s">
        <v>35</v>
      </c>
      <c r="D33" t="s">
        <v>36</v>
      </c>
      <c r="E33" t="s">
        <v>37</v>
      </c>
      <c r="F33" t="s">
        <v>38</v>
      </c>
      <c r="G33" t="s">
        <v>39</v>
      </c>
      <c r="H33" t="s">
        <v>40</v>
      </c>
    </row>
    <row r="34" spans="1:8" x14ac:dyDescent="0.25">
      <c r="A34" t="s">
        <v>219</v>
      </c>
      <c r="B34" t="s">
        <v>1</v>
      </c>
      <c r="C34" t="s">
        <v>13</v>
      </c>
      <c r="D34" t="s">
        <v>6</v>
      </c>
      <c r="E34" t="s">
        <v>204</v>
      </c>
      <c r="F34" t="s">
        <v>169</v>
      </c>
      <c r="G34" t="s">
        <v>209</v>
      </c>
      <c r="H34">
        <v>20</v>
      </c>
    </row>
    <row r="35" spans="1:8" x14ac:dyDescent="0.25">
      <c r="A35" t="s">
        <v>220</v>
      </c>
      <c r="B35" t="s">
        <v>1</v>
      </c>
      <c r="C35" t="s">
        <v>13</v>
      </c>
      <c r="D35" t="s">
        <v>7</v>
      </c>
      <c r="E35" t="s">
        <v>80</v>
      </c>
      <c r="F35" t="s">
        <v>169</v>
      </c>
      <c r="G35" t="s">
        <v>209</v>
      </c>
      <c r="H35">
        <v>20</v>
      </c>
    </row>
  </sheetData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7F08-39BF-44C6-98FC-83D4EC4A42FE}">
  <dimension ref="A1:R61"/>
  <sheetViews>
    <sheetView showZeros="0" zoomScale="70" zoomScaleNormal="70" workbookViewId="0">
      <selection activeCell="A12" sqref="A12"/>
    </sheetView>
  </sheetViews>
  <sheetFormatPr defaultColWidth="8.7109375" defaultRowHeight="15" outlineLevelRow="2" x14ac:dyDescent="0.25"/>
  <cols>
    <col min="1" max="1" width="11.7109375" style="1" bestFit="1" customWidth="1"/>
    <col min="2" max="2" width="11.42578125" style="1" bestFit="1" customWidth="1"/>
    <col min="3" max="3" width="8.7109375" style="1"/>
    <col min="4" max="4" width="12.5703125" style="1" customWidth="1"/>
    <col min="5" max="7" width="8.7109375" style="1"/>
    <col min="8" max="8" width="24.28515625" style="1" customWidth="1"/>
    <col min="9" max="10" width="8.7109375" style="1"/>
    <col min="11" max="12" width="17.85546875" style="1" customWidth="1"/>
    <col min="13" max="13" width="8.7109375" style="1" customWidth="1"/>
    <col min="14" max="17" width="8.7109375" style="1"/>
    <col min="18" max="18" width="10.140625" style="1" bestFit="1" customWidth="1"/>
    <col min="19" max="21" width="8.7109375" style="1"/>
    <col min="22" max="22" width="10.28515625" style="1" bestFit="1" customWidth="1"/>
    <col min="23" max="16384" width="8.7109375" style="1"/>
  </cols>
  <sheetData>
    <row r="1" spans="1:18" x14ac:dyDescent="0.25">
      <c r="A1" s="11" t="s">
        <v>0</v>
      </c>
      <c r="B1" s="13" t="s">
        <v>26</v>
      </c>
      <c r="H1" s="61"/>
    </row>
    <row r="3" spans="1:18" x14ac:dyDescent="0.25">
      <c r="A3" s="107" t="s">
        <v>2</v>
      </c>
      <c r="B3" s="108"/>
      <c r="C3" s="108"/>
      <c r="D3" s="108"/>
      <c r="E3" s="108"/>
      <c r="F3" s="109"/>
      <c r="G3" s="110" t="s">
        <v>3</v>
      </c>
      <c r="H3" s="107" t="s">
        <v>4</v>
      </c>
      <c r="I3" s="108"/>
      <c r="J3" s="108"/>
      <c r="K3" s="108"/>
      <c r="L3" s="108"/>
      <c r="M3" s="109"/>
      <c r="O3" s="20"/>
    </row>
    <row r="4" spans="1:18" ht="14.65" customHeight="1" x14ac:dyDescent="0.25">
      <c r="A4" s="2" t="s">
        <v>27</v>
      </c>
      <c r="B4" s="3"/>
      <c r="C4" s="103" t="s">
        <v>6</v>
      </c>
      <c r="D4" s="2" t="s">
        <v>27</v>
      </c>
      <c r="E4" s="3"/>
      <c r="F4" s="103" t="s">
        <v>7</v>
      </c>
      <c r="G4" s="110"/>
      <c r="H4" s="2" t="s">
        <v>27</v>
      </c>
      <c r="I4" s="3"/>
      <c r="J4" s="103" t="s">
        <v>8</v>
      </c>
      <c r="K4" s="2" t="s">
        <v>27</v>
      </c>
      <c r="L4" s="3"/>
      <c r="M4" s="103" t="s">
        <v>9</v>
      </c>
      <c r="O4" s="20"/>
      <c r="P4" s="61"/>
      <c r="R4" s="31"/>
    </row>
    <row r="5" spans="1:18" x14ac:dyDescent="0.25">
      <c r="A5" s="16">
        <f>IF(ISERROR(VLOOKUP(CONCATENATE($B$1,A4,$C$4),Input!$A:$F,5,FALSE)),"",VLOOKUP(CONCATENATE($B$1,A4,$C$4),Input!$A:$F,5,FALSE))</f>
        <v>0</v>
      </c>
      <c r="B5" s="15"/>
      <c r="C5" s="104"/>
      <c r="D5" s="16">
        <f>IF(ISERROR(VLOOKUP(CONCATENATE($B$1,D4,$F$4),Input!$A:$F,5,FALSE)),"",VLOOKUP(CONCATENATE($B$1,D4,$F$4),Input!$A:$F,5,FALSE))</f>
        <v>0</v>
      </c>
      <c r="E5" s="17"/>
      <c r="F5" s="104"/>
      <c r="G5" s="110"/>
      <c r="H5" s="16">
        <f>IF(ISERROR(VLOOKUP(CONCATENATE($B$1,H4,$J$4),Input!$A:$F,5,FALSE)),"",VLOOKUP(CONCATENATE($B$1,H4,$J$4),Input!$A:$F,5,FALSE))</f>
        <v>0</v>
      </c>
      <c r="I5" s="15"/>
      <c r="J5" s="104"/>
      <c r="K5" s="16">
        <f>IF(ISERROR(VLOOKUP(CONCATENATE($B$1,K4,$M$4),Input!$A:$F,5,FALSE)),"",VLOOKUP(CONCATENATE($B$1,K4,$M$4),Input!$A:$F,5,FALSE))</f>
        <v>0</v>
      </c>
      <c r="L5" s="17"/>
      <c r="M5" s="104"/>
      <c r="O5" s="19" t="s">
        <v>10</v>
      </c>
      <c r="P5" s="61"/>
      <c r="R5" s="31"/>
    </row>
    <row r="6" spans="1:18" x14ac:dyDescent="0.25">
      <c r="A6" s="4" t="str">
        <f>IF(ISERROR(VLOOKUP(A5,Input!$E:$F,2,FALSE)),"",VLOOKUP(A5,Input!$E:$F,2,FALSE))</f>
        <v/>
      </c>
      <c r="B6" s="15"/>
      <c r="C6" s="104"/>
      <c r="D6" s="4" t="str">
        <f>IF(ISERROR(VLOOKUP(D5,Input!$E:$F,2,FALSE)),"",VLOOKUP(D5,Input!$E:$F,2,FALSE))</f>
        <v/>
      </c>
      <c r="E6" s="18"/>
      <c r="F6" s="104"/>
      <c r="G6" s="110"/>
      <c r="H6" s="4" t="str">
        <f>IF(ISERROR(VLOOKUP(H5,Input!$E:$F,2,FALSE)),"",VLOOKUP(H5,Input!$E:$F,2,FALSE))</f>
        <v/>
      </c>
      <c r="I6" s="15"/>
      <c r="J6" s="104"/>
      <c r="K6" s="4" t="str">
        <f>IF(ISERROR(VLOOKUP(K5,Input!$E:$F,2,FALSE)),"",VLOOKUP(K5,Input!$E:$F,2,FALSE))</f>
        <v/>
      </c>
      <c r="L6" s="18"/>
      <c r="M6" s="104"/>
      <c r="O6" s="19" t="s">
        <v>11</v>
      </c>
    </row>
    <row r="7" spans="1:18" x14ac:dyDescent="0.25">
      <c r="A7" s="15" t="s">
        <v>28</v>
      </c>
      <c r="B7" s="15"/>
      <c r="C7" s="104"/>
      <c r="D7" s="15" t="s">
        <v>28</v>
      </c>
      <c r="E7" s="15"/>
      <c r="F7" s="104"/>
      <c r="G7" s="110"/>
      <c r="H7" s="15" t="s">
        <v>28</v>
      </c>
      <c r="I7" s="15"/>
      <c r="J7" s="104"/>
      <c r="K7" s="15" t="s">
        <v>28</v>
      </c>
      <c r="L7" s="15"/>
      <c r="M7" s="104"/>
      <c r="O7" s="20"/>
    </row>
    <row r="8" spans="1:18" x14ac:dyDescent="0.25">
      <c r="A8" s="16" t="str">
        <f>IF(ISERROR(VLOOKUP(CONCATENATE($B$1,A7,$C$4),Input!$A:$F,5,FALSE)),"",VLOOKUP(CONCATENATE($B$1,A7,$C$4),Input!$A:$F,5,FALSE))</f>
        <v>JO12-4</v>
      </c>
      <c r="B8" s="15"/>
      <c r="C8" s="104"/>
      <c r="D8" s="16" t="str">
        <f>IF(ISERROR(VLOOKUP(CONCATENATE($B$1,D7,$F$4),Input!$A:$F,5,FALSE)),"",VLOOKUP(CONCATENATE($B$1,D7,$F$4),Input!$A:$F,5,FALSE))</f>
        <v>JO12-3</v>
      </c>
      <c r="E8" s="17"/>
      <c r="F8" s="104"/>
      <c r="G8" s="110"/>
      <c r="H8" s="16" t="str">
        <f>IF(ISERROR(VLOOKUP(CONCATENATE($B$1,H7,$J$4),Input!$A:$F,5,FALSE)),"",VLOOKUP(CONCATENATE($B$1,H7,$J$4),Input!$A:$F,5,FALSE))</f>
        <v>JO16-3</v>
      </c>
      <c r="I8" s="15"/>
      <c r="J8" s="104"/>
      <c r="K8" s="16">
        <f>IF(ISERROR(VLOOKUP(CONCATENATE($B$1,K7,$M$4),Input!$A:$F,5,FALSE)),"",VLOOKUP(CONCATENATE($B$1,K7,$M$4),Input!$A:$F,5,FALSE))</f>
        <v>0</v>
      </c>
      <c r="L8" s="17"/>
      <c r="M8" s="104"/>
      <c r="O8" s="20"/>
    </row>
    <row r="9" spans="1:18" x14ac:dyDescent="0.25">
      <c r="A9" s="4" t="str">
        <f>IF(ISERROR(VLOOKUP(A8,Input!$E:$F,2,FALSE)),"",VLOOKUP(A8,Input!$E:$F,2,FALSE))</f>
        <v>Blauw 1A</v>
      </c>
      <c r="B9" s="15"/>
      <c r="C9" s="104"/>
      <c r="D9" s="4" t="str">
        <f>IF(ISERROR(VLOOKUP(D8,Input!$E:$F,2,FALSE)),"",VLOOKUP(D8,Input!$E:$F,2,FALSE))</f>
        <v>Blauw 1</v>
      </c>
      <c r="E9" s="18"/>
      <c r="F9" s="104"/>
      <c r="G9" s="110"/>
      <c r="H9" s="4" t="str">
        <f>IF(ISERROR(VLOOKUP(H8,Input!$E:$F,2,FALSE)),"",VLOOKUP(H8,Input!$E:$F,2,FALSE))</f>
        <v>Goud 1</v>
      </c>
      <c r="I9" s="15"/>
      <c r="J9" s="104"/>
      <c r="K9" s="4" t="str">
        <f>IF(ISERROR(VLOOKUP(K8,Input!$E:$F,2,FALSE)),"",VLOOKUP(K8,Input!$E:$F,2,FALSE))</f>
        <v/>
      </c>
      <c r="L9" s="18"/>
      <c r="M9" s="104"/>
      <c r="O9" s="20"/>
    </row>
    <row r="10" spans="1:18" x14ac:dyDescent="0.25">
      <c r="A10" s="5" t="s">
        <v>13</v>
      </c>
      <c r="B10" s="15"/>
      <c r="C10" s="104"/>
      <c r="D10" s="5" t="s">
        <v>13</v>
      </c>
      <c r="E10" s="15"/>
      <c r="F10" s="104"/>
      <c r="G10" s="110"/>
      <c r="H10" s="5" t="s">
        <v>13</v>
      </c>
      <c r="I10" s="15"/>
      <c r="J10" s="104"/>
      <c r="K10" s="5" t="s">
        <v>13</v>
      </c>
      <c r="L10" s="15"/>
      <c r="M10" s="104"/>
    </row>
    <row r="11" spans="1:18" x14ac:dyDescent="0.25">
      <c r="A11" s="16" t="str">
        <f>IF(ISERROR(VLOOKUP(CONCATENATE($B$1,A10,$C$4),Input!$A:$F,5,FALSE)),"",VLOOKUP(CONCATENATE($B$1,A10,$C$4),Input!$A:$F,5,FALSE))</f>
        <v>JO19-1 (zon)</v>
      </c>
      <c r="B11" s="15"/>
      <c r="C11" s="104"/>
      <c r="D11" s="32" t="str">
        <f>IF(ISERROR(VLOOKUP(CONCATENATE($B$1,D10,$F$4),Input!$A:$F,5,FALSE)),"",VLOOKUP(CONCATENATE($B$1,D10,$F$4),Input!$A:$F,5,FALSE))</f>
        <v>JO19-1 (zon)</v>
      </c>
      <c r="E11" s="17" t="s">
        <v>14</v>
      </c>
      <c r="F11" s="104"/>
      <c r="G11" s="110"/>
      <c r="H11" s="16" t="str">
        <f>IF(ISERROR(VLOOKUP(CONCATENATE($B$1,H10,$J$4),Input!$A:$F,5,FALSE)),"",VLOOKUP(CONCATENATE($B$1,H10,$J$4),Input!$A:$F,5,FALSE))</f>
        <v>JO15-1 / JO16-1</v>
      </c>
      <c r="I11" s="15"/>
      <c r="J11" s="104"/>
      <c r="K11" s="16" t="str">
        <f>IF(ISERROR(VLOOKUP(CONCATENATE($B$1,K10,$M$4),Input!$A:$F,5,FALSE)),"",VLOOKUP(CONCATENATE($B$1,K10,$M$4),Input!$A:$F,5,FALSE))</f>
        <v>JO15-1 / JO16-1</v>
      </c>
      <c r="L11" s="17"/>
      <c r="M11" s="104"/>
    </row>
    <row r="12" spans="1:18" x14ac:dyDescent="0.25">
      <c r="A12" s="4" t="str">
        <f>IF(ISERROR(VLOOKUP(A11,Input!$E:$F,2,FALSE)),"",VLOOKUP(A11,Input!$E:$F,2,FALSE))</f>
        <v>Goud 3</v>
      </c>
      <c r="B12" s="15"/>
      <c r="C12" s="104"/>
      <c r="D12" s="4" t="str">
        <f>IF(ISERROR(VLOOKUP(D11,Input!$E:$F,2,FALSE)),"",VLOOKUP(D11,Input!$E:$F,2,FALSE))</f>
        <v>Goud 3</v>
      </c>
      <c r="E12" s="18" t="s">
        <v>14</v>
      </c>
      <c r="F12" s="104"/>
      <c r="G12" s="110"/>
      <c r="H12" s="4" t="str">
        <f>IF(ISERROR(VLOOKUP(H11,Input!$E:$F,2,FALSE)),"",VLOOKUP(H11,Input!$E:$F,2,FALSE))</f>
        <v>Goud 1 / Goud 2</v>
      </c>
      <c r="I12" s="15"/>
      <c r="J12" s="104"/>
      <c r="K12" s="4" t="str">
        <f>IF(ISERROR(VLOOKUP(K11,Input!$E:$F,2,FALSE)),"",VLOOKUP(K11,Input!$E:$F,2,FALSE))</f>
        <v>Goud 1 / Goud 2</v>
      </c>
      <c r="L12" s="18"/>
      <c r="M12" s="104"/>
    </row>
    <row r="13" spans="1:18" x14ac:dyDescent="0.25">
      <c r="A13" s="6" t="s">
        <v>15</v>
      </c>
      <c r="B13" s="15"/>
      <c r="C13" s="104"/>
      <c r="D13" s="6" t="s">
        <v>15</v>
      </c>
      <c r="E13" s="15"/>
      <c r="F13" s="104"/>
      <c r="G13" s="110"/>
      <c r="H13" s="6" t="s">
        <v>15</v>
      </c>
      <c r="I13" s="15"/>
      <c r="J13" s="104"/>
      <c r="K13" s="6" t="s">
        <v>15</v>
      </c>
      <c r="L13" s="15"/>
      <c r="M13" s="104"/>
    </row>
    <row r="14" spans="1:18" x14ac:dyDescent="0.25">
      <c r="A14" s="16" t="str">
        <f>IF(ISERROR(VLOOKUP(CONCATENATE($B$1,A13,$C$4),Input!$A:$F,5,FALSE)),"",VLOOKUP(CONCATENATE($B$1,A13,$C$4),Input!$A:$F,5,FALSE))</f>
        <v>Heren Selectie</v>
      </c>
      <c r="B14" s="15"/>
      <c r="C14" s="104"/>
      <c r="D14" s="16" t="str">
        <f>IF(ISERROR(VLOOKUP(CONCATENATE($B$1,D13,$F$4),Input!$A:$F,5,FALSE)),"",VLOOKUP(CONCATENATE($B$1,D13,$F$4),Input!$A:$F,5,FALSE))</f>
        <v>Heren Selectie</v>
      </c>
      <c r="E14" s="17"/>
      <c r="F14" s="104"/>
      <c r="G14" s="110"/>
      <c r="H14" s="16" t="str">
        <f>IF(ISERROR(VLOOKUP(CONCATENATE($B$1,H13,$J$4),Input!$A:$F,5,FALSE)),"",VLOOKUP(CONCATENATE($B$1,H13,$J$4),Input!$A:$F,5,FALSE))</f>
        <v>JO23-1 (zat) / VR 1</v>
      </c>
      <c r="I14" s="15"/>
      <c r="J14" s="104"/>
      <c r="K14" s="16" t="str">
        <f>IF(ISERROR(VLOOKUP(CONCATENATE($B$1,K13,$M$4),Input!$A:$F,5,FALSE)),"",VLOOKUP(CONCATENATE($B$1,K13,$M$4),Input!$A:$F,5,FALSE))</f>
        <v>JO23-1 (zat) / VR 1</v>
      </c>
      <c r="L14" s="17"/>
      <c r="M14" s="104"/>
    </row>
    <row r="15" spans="1:18" x14ac:dyDescent="0.25">
      <c r="A15" s="4" t="str">
        <f>IF(ISERROR(VLOOKUP(A14,Input!$E:$F,2,FALSE)),"",VLOOKUP(A14,Input!$E:$F,2,FALSE))</f>
        <v>Selectie hok</v>
      </c>
      <c r="B15" s="15"/>
      <c r="C15" s="104"/>
      <c r="D15" s="4" t="str">
        <f>IF(ISERROR(VLOOKUP(D14,Input!$E:$F,2,FALSE)),"",VLOOKUP(D14,Input!$E:$F,2,FALSE))</f>
        <v>Selectie hok</v>
      </c>
      <c r="E15" s="18" t="str">
        <f>IF(ISERROR(VLOOKUP(E14,Input!$E:$F,2,FALSE)),"",VLOOKUP(E14,Input!$E:$F,2,FALSE))</f>
        <v/>
      </c>
      <c r="F15" s="104"/>
      <c r="G15" s="110"/>
      <c r="H15" s="4" t="str">
        <f>IF(ISERROR(VLOOKUP(H14,Input!$E:$F,2,FALSE)),"",VLOOKUP(H14,Input!$E:$F,2,FALSE))</f>
        <v>Goud 1 / Goud 2</v>
      </c>
      <c r="I15" s="15"/>
      <c r="J15" s="104"/>
      <c r="K15" s="4" t="str">
        <f>IF(ISERROR(VLOOKUP(K14,Input!$E:$F,2,FALSE)),"",VLOOKUP(K14,Input!$E:$F,2,FALSE))</f>
        <v>Goud 1 / Goud 2</v>
      </c>
      <c r="L15" s="18" t="str">
        <f>IF(ISERROR(VLOOKUP(L14,Input!$E:$F,2,FALSE)),"",VLOOKUP(L14,Input!$E:$F,2,FALSE))</f>
        <v/>
      </c>
      <c r="M15" s="104"/>
    </row>
    <row r="16" spans="1:18" x14ac:dyDescent="0.25">
      <c r="A16" s="6" t="s">
        <v>16</v>
      </c>
      <c r="B16" s="15"/>
      <c r="C16" s="104"/>
      <c r="D16" s="6" t="s">
        <v>16</v>
      </c>
      <c r="E16" s="15"/>
      <c r="F16" s="104"/>
      <c r="G16" s="110"/>
      <c r="H16" s="6" t="s">
        <v>16</v>
      </c>
      <c r="I16" s="15"/>
      <c r="J16" s="104"/>
      <c r="K16" s="6" t="s">
        <v>16</v>
      </c>
      <c r="L16" s="15"/>
      <c r="M16" s="104"/>
    </row>
    <row r="17" spans="1:14" x14ac:dyDescent="0.25">
      <c r="A17" s="16" t="str">
        <f>IF(ISERROR(VLOOKUP(CONCATENATE($B$1,A16,$C$4),Input!$A:$F,5,FALSE)),"",VLOOKUP(CONCATENATE($B$1,A16,$C$4),Input!$A:$F,5,FALSE))</f>
        <v>Heren Selectie</v>
      </c>
      <c r="B17" s="15"/>
      <c r="C17" s="104"/>
      <c r="D17" s="16" t="str">
        <f>IF(ISERROR(VLOOKUP(CONCATENATE($B$1,D16,$F$4),Input!$A:$F,5,FALSE)),"",VLOOKUP(CONCATENATE($B$1,D16,$F$4),Input!$A:$F,5,FALSE))</f>
        <v>Heren Selectie</v>
      </c>
      <c r="E17" s="17"/>
      <c r="F17" s="104"/>
      <c r="G17" s="110"/>
      <c r="H17" s="16" t="str">
        <f>IF(ISERROR(VLOOKUP(CONCATENATE($B$1,H16,$J$4),Input!$A:$F,5,FALSE)),"",VLOOKUP(CONCATENATE($B$1,H16,$J$4),Input!$A:$F,5,FALSE))</f>
        <v>JO23-1 (zat)</v>
      </c>
      <c r="I17" s="15"/>
      <c r="J17" s="104"/>
      <c r="K17" s="16" t="str">
        <f>IF(ISERROR(VLOOKUP(CONCATENATE($B$1,K16,$M$4),Input!$A:$F,5,FALSE)),"",VLOOKUP(CONCATENATE($B$1,K16,$M$4),Input!$A:$F,5,FALSE))</f>
        <v>JO23-1 (zat)</v>
      </c>
      <c r="L17" s="17"/>
      <c r="M17" s="104"/>
    </row>
    <row r="18" spans="1:14" x14ac:dyDescent="0.25">
      <c r="A18" s="7" t="str">
        <f>IF(ISERROR(VLOOKUP(A17,Input!$E:$F,2,FALSE)),"",VLOOKUP(A17,Input!$E:$F,2,FALSE))</f>
        <v>Selectie hok</v>
      </c>
      <c r="B18" s="8"/>
      <c r="C18" s="105"/>
      <c r="D18" s="7" t="str">
        <f>IF(ISERROR(VLOOKUP(D17,Input!$E:$F,2,FALSE)),"",VLOOKUP(D17,Input!$E:$F,2,FALSE))</f>
        <v>Selectie hok</v>
      </c>
      <c r="E18" s="21" t="str">
        <f>IF(ISERROR(VLOOKUP(E17,Input!$E:$F,2,FALSE)),"",VLOOKUP(E17,Input!$E:$F,2,FALSE))</f>
        <v/>
      </c>
      <c r="F18" s="105"/>
      <c r="G18" s="110"/>
      <c r="H18" s="7" t="str">
        <f>IF(ISERROR(VLOOKUP(H17,Input!$E:$F,2,FALSE)),"",VLOOKUP(H17,Input!$E:$F,2,FALSE))</f>
        <v>Goud 1</v>
      </c>
      <c r="I18" s="8"/>
      <c r="J18" s="105"/>
      <c r="K18" s="7" t="str">
        <f>IF(ISERROR(VLOOKUP(K17,Input!$E:$F,2,FALSE)),"",VLOOKUP(K17,Input!$E:$F,2,FALSE))</f>
        <v>Goud 1</v>
      </c>
      <c r="L18" s="21" t="str">
        <f>IF(ISERROR(VLOOKUP(L17,Input!$E:$F,2,FALSE)),"",VLOOKUP(L17,Input!$E:$F,2,FALSE))</f>
        <v/>
      </c>
      <c r="M18" s="105"/>
    </row>
    <row r="19" spans="1:14" ht="14.65" hidden="1" customHeight="1" outlineLevel="2" x14ac:dyDescent="0.25">
      <c r="A19" s="2" t="s">
        <v>27</v>
      </c>
      <c r="B19" s="3"/>
      <c r="C19" s="103" t="s">
        <v>17</v>
      </c>
      <c r="D19" s="2" t="s">
        <v>27</v>
      </c>
      <c r="E19" s="3"/>
      <c r="F19" s="103" t="s">
        <v>11</v>
      </c>
      <c r="G19" s="110"/>
      <c r="H19" s="2" t="s">
        <v>27</v>
      </c>
      <c r="I19" s="3"/>
      <c r="J19" s="103" t="s">
        <v>10</v>
      </c>
      <c r="K19" s="2" t="s">
        <v>27</v>
      </c>
      <c r="L19" s="3"/>
      <c r="M19" s="103" t="s">
        <v>18</v>
      </c>
    </row>
    <row r="20" spans="1:14" ht="14.65" hidden="1" customHeight="1" outlineLevel="2" x14ac:dyDescent="0.25">
      <c r="A20" s="16">
        <f>IF(ISERROR(VLOOKUP(CONCATENATE($B$1,A19,$C$19),Input!$A:$F,5,FALSE)),"",VLOOKUP(CONCATENATE($B$1,A19,$C$19),Input!$A:$F,5,FALSE))</f>
        <v>0</v>
      </c>
      <c r="B20" s="15"/>
      <c r="C20" s="104"/>
      <c r="D20" s="16">
        <f>IF(ISERROR(VLOOKUP(CONCATENATE($B$1,D19,$F$19),Input!$A:$F,5,FALSE)),"",VLOOKUP(CONCATENATE($B$1,D19,$F$19),Input!$A:$F,5,FALSE))</f>
        <v>0</v>
      </c>
      <c r="E20" s="17"/>
      <c r="F20" s="104"/>
      <c r="G20" s="110"/>
      <c r="H20" s="16">
        <f>IF(ISERROR(VLOOKUP(CONCATENATE($B$1,H19,$J$19),Input!$A:$F,5,FALSE)),"",VLOOKUP(CONCATENATE($B$1,H19,$J$19),Input!$A:$F,5,FALSE))</f>
        <v>0</v>
      </c>
      <c r="I20" s="15"/>
      <c r="J20" s="104"/>
      <c r="K20" s="16">
        <f>IF(ISERROR(VLOOKUP(CONCATENATE($B$1,K19,$M$19),Input!$A:$F,5,FALSE)),"",VLOOKUP(CONCATENATE($B$1,K19,$M$19),Input!$A:$F,5,FALSE))</f>
        <v>0</v>
      </c>
      <c r="L20" s="17"/>
      <c r="M20" s="104"/>
    </row>
    <row r="21" spans="1:14" ht="14.65" hidden="1" customHeight="1" outlineLevel="2" x14ac:dyDescent="0.25">
      <c r="A21" s="4" t="str">
        <f>IF(ISERROR(VLOOKUP(A20,Input!$E:$F,2,FALSE)),"",VLOOKUP(A20,Input!$E:$F,2,FALSE))</f>
        <v/>
      </c>
      <c r="B21" s="15"/>
      <c r="C21" s="104"/>
      <c r="D21" s="4" t="str">
        <f>IF(ISERROR(VLOOKUP(D20,Input!$E:$F,2,FALSE)),"",VLOOKUP(D20,Input!$E:$F,2,FALSE))</f>
        <v/>
      </c>
      <c r="E21" s="18"/>
      <c r="F21" s="104"/>
      <c r="G21" s="110"/>
      <c r="H21" s="4" t="str">
        <f>IF(ISERROR(VLOOKUP(H20,Input!$E:$F,2,FALSE)),"",VLOOKUP(H20,Input!$E:$F,2,FALSE))</f>
        <v/>
      </c>
      <c r="I21" s="15"/>
      <c r="J21" s="104"/>
      <c r="K21" s="4" t="str">
        <f>IF(ISERROR(VLOOKUP(K20,Input!$E:$F,2,FALSE)),"",VLOOKUP(K20,Input!$E:$F,2,FALSE))</f>
        <v/>
      </c>
      <c r="L21" s="18"/>
      <c r="M21" s="104"/>
    </row>
    <row r="22" spans="1:14" outlineLevel="1" collapsed="1" x14ac:dyDescent="0.25">
      <c r="A22" s="15" t="s">
        <v>28</v>
      </c>
      <c r="B22" s="15"/>
      <c r="C22" s="104"/>
      <c r="D22" s="15" t="s">
        <v>28</v>
      </c>
      <c r="E22" s="15"/>
      <c r="F22" s="104"/>
      <c r="G22" s="110"/>
      <c r="H22" s="15" t="s">
        <v>28</v>
      </c>
      <c r="I22" s="15"/>
      <c r="J22" s="104"/>
      <c r="K22" s="15" t="s">
        <v>28</v>
      </c>
      <c r="L22" s="15"/>
      <c r="M22" s="104"/>
    </row>
    <row r="23" spans="1:14" outlineLevel="1" x14ac:dyDescent="0.25">
      <c r="A23" s="16" t="str">
        <f>IF(ISERROR(VLOOKUP(CONCATENATE($B$1,A22,$C$19),Input!$A:$F,5,FALSE)),"",VLOOKUP(CONCATENATE($B$1,A22,$C$19),Input!$A:$F,5,FALSE))</f>
        <v>JO12-6</v>
      </c>
      <c r="B23" s="15"/>
      <c r="C23" s="104"/>
      <c r="D23" s="16" t="str">
        <f>IF(ISERROR(VLOOKUP(CONCATENATE($B$1,D22,$F$19),Input!$A:$F,5,FALSE)),"",VLOOKUP(CONCATENATE($B$1,D22,$F$19),Input!$A:$F,5,FALSE))</f>
        <v>JO12-5</v>
      </c>
      <c r="E23" s="17"/>
      <c r="F23" s="104"/>
      <c r="G23" s="110"/>
      <c r="H23" s="16">
        <f>IF(ISERROR(VLOOKUP(CONCATENATE($B$1,H22,$J$19),Input!$A:$F,5,FALSE)),"",VLOOKUP(CONCATENATE($B$1,H22,$J$19),Input!$A:$F,5,FALSE))</f>
        <v>0</v>
      </c>
      <c r="I23" s="15"/>
      <c r="J23" s="104"/>
      <c r="K23" s="16">
        <f>IF(ISERROR(VLOOKUP(CONCATENATE($B$1,K22,$M$19),Input!$A:$F,5,FALSE)),"",VLOOKUP(CONCATENATE($B$1,K22,$M$19),Input!$A:$F,5,FALSE))</f>
        <v>0</v>
      </c>
      <c r="L23" s="17"/>
      <c r="M23" s="104"/>
    </row>
    <row r="24" spans="1:14" outlineLevel="1" x14ac:dyDescent="0.25">
      <c r="A24" s="4" t="str">
        <f>IF(ISERROR(VLOOKUP(A23,Input!$E:$F,2,FALSE)),"",VLOOKUP(A23,Input!$E:$F,2,FALSE))</f>
        <v>Blauw 2A</v>
      </c>
      <c r="B24" s="15"/>
      <c r="C24" s="104"/>
      <c r="D24" s="4" t="str">
        <f>IF(ISERROR(VLOOKUP(D23,Input!$E:$F,2,FALSE)),"",VLOOKUP(D23,Input!$E:$F,2,FALSE))</f>
        <v>Blauw 2</v>
      </c>
      <c r="E24" s="18"/>
      <c r="F24" s="104"/>
      <c r="G24" s="110"/>
      <c r="H24" s="4" t="str">
        <f>IF(ISERROR(VLOOKUP(H23,Input!$E:$F,2,FALSE)),"",VLOOKUP(H23,Input!$E:$F,2,FALSE))</f>
        <v/>
      </c>
      <c r="I24" s="15"/>
      <c r="J24" s="104"/>
      <c r="K24" s="4" t="str">
        <f>IF(ISERROR(VLOOKUP(K23,Input!$E:$F,2,FALSE)),"",VLOOKUP(K23,Input!$E:$F,2,FALSE))</f>
        <v/>
      </c>
      <c r="L24" s="18"/>
      <c r="M24" s="104"/>
      <c r="N24" s="22" t="s">
        <v>19</v>
      </c>
    </row>
    <row r="25" spans="1:14" outlineLevel="1" x14ac:dyDescent="0.25">
      <c r="A25" s="5" t="s">
        <v>13</v>
      </c>
      <c r="B25" s="15"/>
      <c r="C25" s="104"/>
      <c r="D25" s="5" t="s">
        <v>13</v>
      </c>
      <c r="E25" s="15"/>
      <c r="F25" s="104"/>
      <c r="G25" s="110"/>
      <c r="H25" s="5" t="s">
        <v>13</v>
      </c>
      <c r="I25" s="15"/>
      <c r="J25" s="104"/>
      <c r="K25" s="5" t="s">
        <v>13</v>
      </c>
      <c r="L25" s="15"/>
      <c r="M25" s="104"/>
    </row>
    <row r="26" spans="1:14" outlineLevel="1" x14ac:dyDescent="0.25">
      <c r="A26" s="16" t="str">
        <f>IF(ISERROR(VLOOKUP(CONCATENATE($B$1,A25,$C$19),Input!$A:$F,5,FALSE)),"",VLOOKUP(CONCATENATE($B$1,A25,$C$19),Input!$A:$F,5,FALSE))</f>
        <v>MO13-1</v>
      </c>
      <c r="B26" s="15"/>
      <c r="C26" s="104"/>
      <c r="D26" s="16" t="str">
        <f>IF(ISERROR(VLOOKUP(CONCATENATE($B$1,D25,$F$19),Input!$A:$F,5,FALSE)),"",VLOOKUP(CONCATENATE($B$1,D25,$F$19),Input!$A:$F,5,FALSE))</f>
        <v/>
      </c>
      <c r="E26" s="17" t="s">
        <v>14</v>
      </c>
      <c r="F26" s="104"/>
      <c r="G26" s="110"/>
      <c r="H26" s="16" t="str">
        <f>IF(ISERROR(VLOOKUP(CONCATENATE($B$1,H25,$J$19),Input!$A:$F,5,FALSE)),"",VLOOKUP(CONCATENATE($B$1,H25,$J$19),Input!$A:$F,5,FALSE))</f>
        <v/>
      </c>
      <c r="I26" s="15"/>
      <c r="J26" s="104"/>
      <c r="K26" s="16" t="str">
        <f>IF(ISERROR(VLOOKUP(CONCATENATE($B$1,K25,$M$19),Input!$A:$F,5,FALSE)),"",VLOOKUP(CONCATENATE($B$1,K25,$M$19),Input!$A:$F,5,FALSE))</f>
        <v/>
      </c>
      <c r="L26" s="17"/>
      <c r="M26" s="104"/>
    </row>
    <row r="27" spans="1:14" outlineLevel="1" x14ac:dyDescent="0.25">
      <c r="A27" s="4" t="str">
        <f>IF(ISERROR(VLOOKUP(A26,Input!$E:$F,2,FALSE)),"",VLOOKUP(A26,Input!$E:$F,2,FALSE))</f>
        <v>Blauw 1/1A</v>
      </c>
      <c r="B27" s="15"/>
      <c r="C27" s="104"/>
      <c r="D27" s="4" t="str">
        <f>IF(ISERROR(VLOOKUP(D26,Input!$E:$F,2,FALSE)),"",VLOOKUP(D26,Input!$E:$F,2,FALSE))</f>
        <v/>
      </c>
      <c r="E27" s="18" t="s">
        <v>14</v>
      </c>
      <c r="F27" s="104"/>
      <c r="G27" s="110"/>
      <c r="H27" s="4" t="str">
        <f>IF(ISERROR(VLOOKUP(H26,Input!$E:$F,2,FALSE)),"",VLOOKUP(H26,Input!$E:$F,2,FALSE))</f>
        <v/>
      </c>
      <c r="I27" s="15"/>
      <c r="J27" s="104"/>
      <c r="K27" s="4" t="str">
        <f>IF(ISERROR(VLOOKUP(K26,Input!$E:$F,2,FALSE)),"",VLOOKUP(K26,Input!$E:$F,2,FALSE))</f>
        <v/>
      </c>
      <c r="L27" s="18" t="str">
        <f>IF(ISERROR(VLOOKUP(L26,Input!$E:$F,2,FALSE)),"",VLOOKUP(L26,Input!$E:$F,2,FALSE))</f>
        <v/>
      </c>
      <c r="M27" s="104"/>
    </row>
    <row r="28" spans="1:14" ht="14.65" customHeight="1" outlineLevel="2" x14ac:dyDescent="0.25">
      <c r="A28" s="6" t="s">
        <v>15</v>
      </c>
      <c r="B28" s="15"/>
      <c r="C28" s="104"/>
      <c r="D28" s="6" t="s">
        <v>15</v>
      </c>
      <c r="E28" s="15"/>
      <c r="F28" s="104"/>
      <c r="G28" s="110"/>
      <c r="H28" s="6" t="s">
        <v>15</v>
      </c>
      <c r="I28" s="15"/>
      <c r="J28" s="104"/>
      <c r="K28" s="6" t="s">
        <v>15</v>
      </c>
      <c r="L28" s="15"/>
      <c r="M28" s="104"/>
    </row>
    <row r="29" spans="1:14" ht="14.65" customHeight="1" outlineLevel="2" x14ac:dyDescent="0.25">
      <c r="A29" s="16" t="str">
        <f>IF(ISERROR(VLOOKUP(CONCATENATE($B$1,A28,$C$19),Input!$A:$F,5,FALSE)),"",VLOOKUP(CONCATENATE($B$1,A28,$C$19),Input!$A:$F,5,FALSE))</f>
        <v/>
      </c>
      <c r="B29" s="15"/>
      <c r="C29" s="104"/>
      <c r="D29" s="16" t="str">
        <f>IF(ISERROR(VLOOKUP(CONCATENATE($B$1,D28,$F$19),Input!$A:$F,5,FALSE)),"",VLOOKUP(CONCATENATE($B$1,D28,$F$19),Input!$A:$F,5,FALSE))</f>
        <v/>
      </c>
      <c r="E29" s="17" t="str">
        <f>IF(ISERROR(VLOOKUP(CONCATENATE($B$1,D28,$O$6),Input!$A:$F,5,FALSE)),"",VLOOKUP(CONCATENATE($B$1,D28,$O$6),Input!$A:$F,5,FALSE))</f>
        <v/>
      </c>
      <c r="F29" s="104"/>
      <c r="G29" s="110"/>
      <c r="H29" s="16" t="str">
        <f>IF(ISERROR(VLOOKUP(CONCATENATE($B$1,H28,$J$19),Input!$A:$F,5,FALSE)),"",VLOOKUP(CONCATENATE($B$1,H28,$J$19),Input!$A:$F,5,FALSE))</f>
        <v/>
      </c>
      <c r="I29" s="15"/>
      <c r="J29" s="104"/>
      <c r="K29" s="16" t="str">
        <f>IF(ISERROR(VLOOKUP(CONCATENATE($B$1,K28,$M$19),Input!$A:$F,5,FALSE)),"",VLOOKUP(CONCATENATE($B$1,K28,$M$19),Input!$A:$F,5,FALSE))</f>
        <v/>
      </c>
      <c r="L29" s="17" t="str">
        <f>IF(ISERROR(VLOOKUP(CONCATENATE($B$1,K28,$O$5),Input!$A:$F,5,FALSE)),"",VLOOKUP(CONCATENATE($B$1,K28,$O$5),Input!$A:$F,5,FALSE))</f>
        <v/>
      </c>
      <c r="M29" s="104"/>
    </row>
    <row r="30" spans="1:14" ht="14.65" customHeight="1" outlineLevel="2" x14ac:dyDescent="0.25">
      <c r="A30" s="4" t="str">
        <f>IF(ISERROR(VLOOKUP(A29,Input!$E:$F,2,FALSE)),"",VLOOKUP(A29,Input!$E:$F,2,FALSE))</f>
        <v/>
      </c>
      <c r="B30" s="15"/>
      <c r="C30" s="104"/>
      <c r="D30" s="4" t="str">
        <f>IF(ISERROR(VLOOKUP(D29,Input!$E:$F,2,FALSE)),"",VLOOKUP(D29,Input!$E:$F,2,FALSE))</f>
        <v/>
      </c>
      <c r="E30" s="18" t="str">
        <f>IF(ISERROR(VLOOKUP(E29,Input!$E:$F,2,FALSE)),"",VLOOKUP(E29,Input!$E:$F,2,FALSE))</f>
        <v/>
      </c>
      <c r="F30" s="104"/>
      <c r="G30" s="110"/>
      <c r="H30" s="4" t="str">
        <f>IF(ISERROR(VLOOKUP(H29,Input!$E:$F,2,FALSE)),"",VLOOKUP(H29,Input!$E:$F,2,FALSE))</f>
        <v/>
      </c>
      <c r="I30" s="15"/>
      <c r="J30" s="104"/>
      <c r="K30" s="4" t="str">
        <f>IF(ISERROR(VLOOKUP(K29,Input!$E:$F,2,FALSE)),"",VLOOKUP(K29,Input!$E:$F,2,FALSE))</f>
        <v/>
      </c>
      <c r="L30" s="18" t="str">
        <f>IF(ISERROR(VLOOKUP(L29,Input!$E:$F,2,FALSE)),"",VLOOKUP(L29,Input!$E:$F,2,FALSE))</f>
        <v/>
      </c>
      <c r="M30" s="104"/>
    </row>
    <row r="31" spans="1:14" ht="14.65" customHeight="1" outlineLevel="2" x14ac:dyDescent="0.25">
      <c r="A31" s="6" t="s">
        <v>16</v>
      </c>
      <c r="B31" s="15"/>
      <c r="C31" s="104"/>
      <c r="D31" s="6" t="s">
        <v>16</v>
      </c>
      <c r="E31" s="15"/>
      <c r="F31" s="104"/>
      <c r="G31" s="110"/>
      <c r="H31" s="6" t="s">
        <v>16</v>
      </c>
      <c r="I31" s="15"/>
      <c r="J31" s="104"/>
      <c r="K31" s="6" t="s">
        <v>16</v>
      </c>
      <c r="L31" s="15"/>
      <c r="M31" s="104"/>
    </row>
    <row r="32" spans="1:14" ht="14.65" customHeight="1" outlineLevel="2" x14ac:dyDescent="0.25">
      <c r="A32" s="16" t="str">
        <f>IF(ISERROR(VLOOKUP(CONCATENATE($B$1,A31,$C$19),Input!$A:$F,5,FALSE)),"",VLOOKUP(CONCATENATE($B$1,A31,$C$19),Input!$A:$F,5,FALSE))</f>
        <v/>
      </c>
      <c r="B32" s="15"/>
      <c r="C32" s="104"/>
      <c r="D32" s="16" t="str">
        <f>IF(ISERROR(VLOOKUP(CONCATENATE($B$1,D31,$F$19),Input!$A:$F,5,FALSE)),"",VLOOKUP(CONCATENATE($B$1,D31,$F$19),Input!$A:$F,5,FALSE))</f>
        <v/>
      </c>
      <c r="E32" s="17" t="str">
        <f>IF(ISERROR(VLOOKUP(CONCATENATE($B$1,D31,$O$6),Input!$A:$F,5,FALSE)),"",VLOOKUP(CONCATENATE($B$1,D31,$O$6),Input!$A:$F,5,FALSE))</f>
        <v/>
      </c>
      <c r="F32" s="104"/>
      <c r="G32" s="110"/>
      <c r="H32" s="16" t="str">
        <f>IF(ISERROR(VLOOKUP(CONCATENATE($B$1,H31,$J$19),Input!$A:$F,5,FALSE)),"",VLOOKUP(CONCATENATE($B$1,H31,$J$19),Input!$A:$F,5,FALSE))</f>
        <v/>
      </c>
      <c r="I32" s="15"/>
      <c r="J32" s="104"/>
      <c r="K32" s="16" t="str">
        <f>IF(ISERROR(VLOOKUP(CONCATENATE($B$1,K31,$M$19),Input!$A:$F,5,FALSE)),"",VLOOKUP(CONCATENATE($B$1,K31,$M$19),Input!$A:$F,5,FALSE))</f>
        <v/>
      </c>
      <c r="L32" s="17" t="str">
        <f>IF(ISERROR(VLOOKUP(CONCATENATE($B$1,K31,$O$5),Input!$A:$F,5,FALSE)),"",VLOOKUP(CONCATENATE($B$1,K31,$O$5),Input!$A:$F,5,FALSE))</f>
        <v/>
      </c>
      <c r="M32" s="104"/>
    </row>
    <row r="33" spans="1:15" ht="14.65" customHeight="1" outlineLevel="1" x14ac:dyDescent="0.25">
      <c r="A33" s="7" t="str">
        <f>IF(ISERROR(VLOOKUP(A32,Input!$E:$F,2,FALSE)),"",VLOOKUP(A32,Input!$E:$F,2,FALSE))</f>
        <v/>
      </c>
      <c r="B33" s="8"/>
      <c r="C33" s="105"/>
      <c r="D33" s="7" t="str">
        <f>IF(ISERROR(VLOOKUP(D32,Input!$E:$F,2,FALSE)),"",VLOOKUP(D32,Input!$E:$F,2,FALSE))</f>
        <v/>
      </c>
      <c r="E33" s="21" t="str">
        <f>IF(ISERROR(VLOOKUP(E32,Input!$E:$F,2,FALSE)),"",VLOOKUP(E32,Input!$E:$F,2,FALSE))</f>
        <v/>
      </c>
      <c r="F33" s="105"/>
      <c r="G33" s="110"/>
      <c r="H33" s="7" t="str">
        <f>IF(ISERROR(VLOOKUP(H32,Input!$E:$F,2,FALSE)),"",VLOOKUP(H32,Input!$E:$F,2,FALSE))</f>
        <v/>
      </c>
      <c r="I33" s="8"/>
      <c r="J33" s="105"/>
      <c r="K33" s="7" t="str">
        <f>IF(ISERROR(VLOOKUP(K32,Input!$E:$F,2,FALSE)),"",VLOOKUP(K32,Input!$E:$F,2,FALSE))</f>
        <v/>
      </c>
      <c r="L33" s="21" t="str">
        <f>IF(ISERROR(VLOOKUP(L32,Input!$E:$F,2,FALSE)),"",VLOOKUP(L32,Input!$E:$F,2,FALSE))</f>
        <v/>
      </c>
      <c r="M33" s="105"/>
    </row>
    <row r="34" spans="1:15" ht="14.65" customHeight="1" x14ac:dyDescent="0.25">
      <c r="A34" s="2" t="s">
        <v>27</v>
      </c>
      <c r="B34" s="3"/>
      <c r="C34" s="103" t="s">
        <v>20</v>
      </c>
      <c r="D34" s="2" t="s">
        <v>27</v>
      </c>
      <c r="E34" s="3"/>
      <c r="F34" s="103" t="s">
        <v>21</v>
      </c>
      <c r="G34" s="110"/>
      <c r="H34" s="2" t="s">
        <v>27</v>
      </c>
      <c r="I34" s="3"/>
      <c r="J34" s="103" t="s">
        <v>22</v>
      </c>
      <c r="K34" s="2" t="s">
        <v>27</v>
      </c>
      <c r="L34" s="3"/>
      <c r="M34" s="103" t="s">
        <v>23</v>
      </c>
    </row>
    <row r="35" spans="1:15" x14ac:dyDescent="0.25">
      <c r="A35" s="16">
        <f>IF(ISERROR(VLOOKUP(CONCATENATE($B$1,A34,$C$34),Input!$A:$F,5,FALSE)),"",VLOOKUP(CONCATENATE($B$1,A34,$C$34),Input!$A:$F,5,FALSE))</f>
        <v>0</v>
      </c>
      <c r="B35" s="15"/>
      <c r="C35" s="104"/>
      <c r="D35" s="16">
        <f>IF(ISERROR(VLOOKUP(CONCATENATE($B$1,D34,$F$34),Input!$A:$F,5,FALSE)),"",VLOOKUP(CONCATENATE($B$1,D34,$F$34),Input!$A:$F,5,FALSE))</f>
        <v>0</v>
      </c>
      <c r="E35" s="15"/>
      <c r="F35" s="104"/>
      <c r="G35" s="110"/>
      <c r="H35" s="16">
        <f>IF(ISERROR(VLOOKUP(CONCATENATE($B$1,H34,$J$34),Input!$A:$F,5,FALSE)),"",VLOOKUP(CONCATENATE($B$1,H34,$J$34),Input!$A:$F,5,FALSE))</f>
        <v>0</v>
      </c>
      <c r="I35" s="15"/>
      <c r="J35" s="104"/>
      <c r="K35" s="16">
        <f>IF(ISERROR(VLOOKUP(CONCATENATE($B$1,K34,$M$34),Input!$A:$F,5,FALSE)),"",VLOOKUP(CONCATENATE($B$1,K34,$M$34),Input!$A:$F,5,FALSE))</f>
        <v>0</v>
      </c>
      <c r="L35" s="15"/>
      <c r="M35" s="104"/>
    </row>
    <row r="36" spans="1:15" x14ac:dyDescent="0.25">
      <c r="A36" s="4" t="str">
        <f>IF(ISERROR(VLOOKUP(A35,Input!$E:$F,2,FALSE)),"",VLOOKUP(A35,Input!$E:$F,2,FALSE))</f>
        <v/>
      </c>
      <c r="B36" s="15"/>
      <c r="C36" s="104"/>
      <c r="D36" s="4" t="str">
        <f>IF(ISERROR(VLOOKUP(D35,Input!$E:$F,2,FALSE)),"",VLOOKUP(D35,Input!$E:$F,2,FALSE))</f>
        <v/>
      </c>
      <c r="E36" s="15"/>
      <c r="F36" s="104"/>
      <c r="G36" s="110"/>
      <c r="H36" s="4" t="str">
        <f>IF(ISERROR(VLOOKUP(H35,Input!$E:$F,2,FALSE)),"",VLOOKUP(H35,Input!$E:$F,2,FALSE))</f>
        <v/>
      </c>
      <c r="I36" s="15"/>
      <c r="J36" s="104"/>
      <c r="K36" s="4" t="str">
        <f>IF(ISERROR(VLOOKUP(K35,Input!$E:$F,2,FALSE)),"",VLOOKUP(K35,Input!$E:$F,2,FALSE))</f>
        <v/>
      </c>
      <c r="L36" s="15"/>
      <c r="M36" s="104"/>
    </row>
    <row r="37" spans="1:15" x14ac:dyDescent="0.25">
      <c r="A37" s="15" t="s">
        <v>28</v>
      </c>
      <c r="B37" s="15"/>
      <c r="C37" s="104"/>
      <c r="D37" s="15" t="s">
        <v>28</v>
      </c>
      <c r="E37" s="15"/>
      <c r="F37" s="104"/>
      <c r="G37" s="110"/>
      <c r="H37" s="15" t="s">
        <v>28</v>
      </c>
      <c r="I37" s="15"/>
      <c r="J37" s="104"/>
      <c r="K37" s="15" t="s">
        <v>28</v>
      </c>
      <c r="L37" s="15"/>
      <c r="M37" s="104"/>
    </row>
    <row r="38" spans="1:15" x14ac:dyDescent="0.25">
      <c r="A38" s="16" t="str">
        <f>IF(ISERROR(VLOOKUP(CONCATENATE($B$1,A37,$C$34),Input!$A:$F,5,FALSE)),"",VLOOKUP(CONCATENATE($B$1,A37,$C$34),Input!$A:$F,5,FALSE))</f>
        <v>JO12-2</v>
      </c>
      <c r="B38" s="15"/>
      <c r="C38" s="104"/>
      <c r="D38" s="16" t="str">
        <f>IF(ISERROR(VLOOKUP(CONCATENATE($B$1,D37,$F$34),Input!$A:$F,5,FALSE)),"",VLOOKUP(CONCATENATE($B$1,D37,$F$34),Input!$A:$F,5,FALSE))</f>
        <v>JO12-1</v>
      </c>
      <c r="E38" s="15"/>
      <c r="F38" s="104"/>
      <c r="G38" s="110"/>
      <c r="H38" s="16" t="str">
        <f>IF(ISERROR(VLOOKUP(CONCATENATE($B$1,H37,$J$34),Input!$A:$F,5,FALSE)),"",VLOOKUP(CONCATENATE($B$1,H37,$J$34),Input!$A:$F,5,FALSE))</f>
        <v>JO14-1</v>
      </c>
      <c r="I38" s="15"/>
      <c r="J38" s="104"/>
      <c r="K38" s="16" t="str">
        <f>IF(ISERROR(VLOOKUP(CONCATENATE($B$1,K37,$M$34),Input!$A:$F,5,FALSE)),"",VLOOKUP(CONCATENATE($B$1,K37,$M$34),Input!$A:$F,5,FALSE))</f>
        <v>JO13-1</v>
      </c>
      <c r="L38" s="15"/>
      <c r="M38" s="104"/>
    </row>
    <row r="39" spans="1:15" x14ac:dyDescent="0.25">
      <c r="A39" s="4" t="str">
        <f>IF(ISERROR(VLOOKUP(A38,Input!$E:$F,2,FALSE)),"",VLOOKUP(A38,Input!$E:$F,2,FALSE))</f>
        <v>Blauw 3A</v>
      </c>
      <c r="B39" s="15"/>
      <c r="C39" s="104"/>
      <c r="D39" s="4" t="str">
        <f>IF(ISERROR(VLOOKUP(D38,Input!$E:$F,2,FALSE)),"",VLOOKUP(D38,Input!$E:$F,2,FALSE))</f>
        <v>Blauw 3</v>
      </c>
      <c r="E39" s="15"/>
      <c r="F39" s="104"/>
      <c r="G39" s="110"/>
      <c r="H39" s="4" t="str">
        <f>IF(ISERROR(VLOOKUP(H38,Input!$E:$F,2,FALSE)),"",VLOOKUP(H38,Input!$E:$F,2,FALSE))</f>
        <v>Blauw 6/6A</v>
      </c>
      <c r="I39" s="15"/>
      <c r="J39" s="104"/>
      <c r="K39" s="4" t="str">
        <f>IF(ISERROR(VLOOKUP(K38,Input!$E:$F,2,FALSE)),"",VLOOKUP(K38,Input!$E:$F,2,FALSE))</f>
        <v>Blauw 5/5A</v>
      </c>
      <c r="L39" s="15"/>
      <c r="M39" s="104"/>
    </row>
    <row r="40" spans="1:15" x14ac:dyDescent="0.25">
      <c r="A40" s="5" t="s">
        <v>13</v>
      </c>
      <c r="B40" s="15"/>
      <c r="C40" s="104"/>
      <c r="D40" s="5" t="s">
        <v>13</v>
      </c>
      <c r="E40" s="15"/>
      <c r="F40" s="104"/>
      <c r="G40" s="110"/>
      <c r="H40" s="5" t="s">
        <v>13</v>
      </c>
      <c r="I40" s="15"/>
      <c r="J40" s="104"/>
      <c r="K40" s="5" t="s">
        <v>13</v>
      </c>
      <c r="L40" s="15"/>
      <c r="M40" s="104"/>
    </row>
    <row r="41" spans="1:15" x14ac:dyDescent="0.25">
      <c r="A41" s="16" t="str">
        <f>IF(ISERROR(VLOOKUP(CONCATENATE($B$1,A40,$C$34),Input!$A:$F,5,FALSE)),"",VLOOKUP(CONCATENATE($B$1,A40,$C$34),Input!$A:$F,5,FALSE))</f>
        <v>JO17-1</v>
      </c>
      <c r="B41" s="15"/>
      <c r="C41" s="104"/>
      <c r="D41" s="16" t="str">
        <f>IF(ISERROR(VLOOKUP(CONCATENATE($B$1,D40,$F$34),Input!$A:$F,5,FALSE)),"",VLOOKUP(CONCATENATE($B$1,D40,$F$34),Input!$A:$F,5,FALSE))</f>
        <v>JO17-1</v>
      </c>
      <c r="E41" s="15"/>
      <c r="F41" s="104"/>
      <c r="G41" s="110"/>
      <c r="H41" s="16" t="str">
        <f>IF(ISERROR(VLOOKUP(CONCATENATE($B$1,H40,$J$34),Input!$A:$F,5,FALSE)),"",VLOOKUP(CONCATENATE($B$1,H40,$J$34),Input!$A:$F,5,FALSE))</f>
        <v>Keeperstraining / JO16-1</v>
      </c>
      <c r="I41" s="15"/>
      <c r="J41" s="104"/>
      <c r="K41" s="16" t="str">
        <f>IF(ISERROR(VLOOKUP(CONCATENATE($B$1,K40,$M$34),Input!$A:$F,5,FALSE)),"",VLOOKUP(CONCATENATE($B$1,K40,$M$34),Input!$A:$F,5,FALSE))</f>
        <v>Keeperstraining / JO16-1</v>
      </c>
      <c r="L41" s="15"/>
      <c r="M41" s="104"/>
      <c r="O41" s="1" t="s">
        <v>14</v>
      </c>
    </row>
    <row r="42" spans="1:15" x14ac:dyDescent="0.25">
      <c r="A42" s="4" t="str">
        <f>IF(ISERROR(VLOOKUP(A41,Input!$E:$F,2,FALSE)),"",VLOOKUP(A41,Input!$E:$F,2,FALSE))</f>
        <v>Goud 4</v>
      </c>
      <c r="B42" s="15"/>
      <c r="C42" s="104"/>
      <c r="D42" s="4" t="str">
        <f>IF(ISERROR(VLOOKUP(D41,Input!$E:$F,2,FALSE)),"",VLOOKUP(D41,Input!$E:$F,2,FALSE))</f>
        <v>Goud 4</v>
      </c>
      <c r="E42" s="15"/>
      <c r="F42" s="104"/>
      <c r="G42" s="110"/>
      <c r="H42" s="4" t="str">
        <f>IF(ISERROR(VLOOKUP(H41,Input!$E:$F,2,FALSE)),"",VLOOKUP(H41,Input!$E:$F,2,FALSE))</f>
        <v>Goud 6_Blauw 6/6A | Goud 2</v>
      </c>
      <c r="I42" s="15"/>
      <c r="J42" s="104"/>
      <c r="K42" s="4" t="str">
        <f>IF(ISERROR(VLOOKUP(K41,Input!$E:$F,2,FALSE)),"",VLOOKUP(K41,Input!$E:$F,2,FALSE))</f>
        <v>Goud 6_Blauw 6/6A | Goud 2</v>
      </c>
      <c r="L42" s="15"/>
      <c r="M42" s="104"/>
    </row>
    <row r="43" spans="1:15" x14ac:dyDescent="0.25">
      <c r="A43" s="6" t="s">
        <v>15</v>
      </c>
      <c r="B43" s="15"/>
      <c r="C43" s="104"/>
      <c r="D43" s="6" t="s">
        <v>15</v>
      </c>
      <c r="E43" s="15"/>
      <c r="F43" s="104"/>
      <c r="G43" s="110"/>
      <c r="H43" s="6" t="s">
        <v>15</v>
      </c>
      <c r="I43" s="15"/>
      <c r="J43" s="104"/>
      <c r="K43" s="6" t="s">
        <v>15</v>
      </c>
      <c r="L43" s="15"/>
      <c r="M43" s="104"/>
    </row>
    <row r="44" spans="1:15" x14ac:dyDescent="0.25">
      <c r="A44" s="16" t="str">
        <f>IF(ISERROR(VLOOKUP(CONCATENATE($B$1,A43,$C$34),Input!$A:$F,5,FALSE)),"",VLOOKUP(CONCATENATE($B$1,A43,$C$34),Input!$A:$F,5,FALSE))</f>
        <v>Heren Selectie</v>
      </c>
      <c r="B44" s="15"/>
      <c r="C44" s="104"/>
      <c r="D44" s="16" t="str">
        <f>IF(ISERROR(VLOOKUP(CONCATENATE($B$1,D43,$F$34),Input!$A:$F,5,FALSE)),"",VLOOKUP(CONCATENATE($B$1,D43,$F$34),Input!$A:$F,5,FALSE))</f>
        <v>Heren Selectie</v>
      </c>
      <c r="E44" s="15"/>
      <c r="F44" s="104"/>
      <c r="G44" s="110"/>
      <c r="H44" s="16" t="str">
        <f>IF(ISERROR(VLOOKUP(CONCATENATE($B$1,H43,$J$34),Input!$A:$F,5,FALSE)),"",VLOOKUP(CONCATENATE($B$1,H43,$J$34),Input!$A:$F,5,FALSE))</f>
        <v>Keeperstraining / VR 1</v>
      </c>
      <c r="I44" s="15"/>
      <c r="J44" s="104"/>
      <c r="K44" s="16" t="str">
        <f>IF(ISERROR(VLOOKUP(CONCATENATE($B$1,K43,$M$34),Input!$A:$F,5,FALSE)),"",VLOOKUP(CONCATENATE($B$1,K43,$M$34),Input!$A:$F,5,FALSE))</f>
        <v>Keeperstraining / VR 1</v>
      </c>
      <c r="L44" s="15"/>
      <c r="M44" s="104"/>
    </row>
    <row r="45" spans="1:15" x14ac:dyDescent="0.25">
      <c r="A45" s="4" t="str">
        <f>IF(ISERROR(VLOOKUP(A44,Input!$E:$F,2,FALSE)),"",VLOOKUP(A44,Input!$E:$F,2,FALSE))</f>
        <v>Selectie hok</v>
      </c>
      <c r="B45" s="15"/>
      <c r="C45" s="104"/>
      <c r="D45" s="4" t="str">
        <f>IF(ISERROR(VLOOKUP(D44,Input!$E:$F,2,FALSE)),"",VLOOKUP(D44,Input!$E:$F,2,FALSE))</f>
        <v>Selectie hok</v>
      </c>
      <c r="E45" s="15"/>
      <c r="F45" s="104"/>
      <c r="G45" s="110"/>
      <c r="H45" s="4" t="str">
        <f>IF(ISERROR(VLOOKUP(H44,Input!$E:$F,2,FALSE)),"",VLOOKUP(H44,Input!$E:$F,2,FALSE))</f>
        <v>Goud 6_Blauw 6/6A | / Goud 2</v>
      </c>
      <c r="I45" s="15"/>
      <c r="J45" s="104"/>
      <c r="K45" s="4" t="str">
        <f>IF(ISERROR(VLOOKUP(K44,Input!$E:$F,2,FALSE)),"",VLOOKUP(K44,Input!$E:$F,2,FALSE))</f>
        <v>Goud 6_Blauw 6/6A | / Goud 2</v>
      </c>
      <c r="L45" s="15"/>
      <c r="M45" s="104"/>
    </row>
    <row r="46" spans="1:15" x14ac:dyDescent="0.25">
      <c r="A46" s="6" t="s">
        <v>16</v>
      </c>
      <c r="B46" s="15"/>
      <c r="C46" s="104"/>
      <c r="D46" s="6" t="s">
        <v>16</v>
      </c>
      <c r="E46" s="15"/>
      <c r="F46" s="104"/>
      <c r="G46" s="110"/>
      <c r="H46" s="6" t="s">
        <v>16</v>
      </c>
      <c r="I46" s="15"/>
      <c r="J46" s="104"/>
      <c r="K46" s="6" t="s">
        <v>16</v>
      </c>
      <c r="L46" s="15"/>
      <c r="M46" s="104"/>
    </row>
    <row r="47" spans="1:15" x14ac:dyDescent="0.25">
      <c r="A47" s="16" t="str">
        <f>IF(ISERROR(VLOOKUP(CONCATENATE($B$1,A46,$C$34),Input!$A:$F,5,FALSE)),"",VLOOKUP(CONCATENATE($B$1,A46,$C$34),Input!$A:$F,5,FALSE))</f>
        <v>Heren Selectie</v>
      </c>
      <c r="B47" s="15"/>
      <c r="C47" s="104"/>
      <c r="D47" s="16" t="str">
        <f>IF(ISERROR(VLOOKUP(CONCATENATE($B$1,D46,$F$34),Input!$A:$F,5,FALSE)),"",VLOOKUP(CONCATENATE($B$1,D46,$F$34),Input!$A:$F,5,FALSE))</f>
        <v>Heren Selectie</v>
      </c>
      <c r="E47" s="15"/>
      <c r="F47" s="104"/>
      <c r="G47" s="110"/>
      <c r="H47" s="16" t="str">
        <f>IF(ISERROR(VLOOKUP(CONCATENATE($B$1,H46,$J$34),Input!$A:$F,5,FALSE)),"",VLOOKUP(CONCATENATE($B$1,H46,$J$34),Input!$A:$F,5,FALSE))</f>
        <v>VR 1</v>
      </c>
      <c r="I47" s="15"/>
      <c r="J47" s="104"/>
      <c r="K47" s="16" t="str">
        <f>IF(ISERROR(VLOOKUP(CONCATENATE($B$1,K46,$M$34),Input!$A:$F,5,FALSE)),"",VLOOKUP(CONCATENATE($B$1,K46,$M$34),Input!$A:$F,5,FALSE))</f>
        <v>VR 1</v>
      </c>
      <c r="L47" s="15"/>
      <c r="M47" s="104"/>
    </row>
    <row r="48" spans="1:15" x14ac:dyDescent="0.25">
      <c r="A48" s="7" t="str">
        <f>IF(ISERROR(VLOOKUP(A47,Input!$E:$F,2,FALSE)),"",VLOOKUP(A47,Input!$E:$F,2,FALSE))</f>
        <v>Selectie hok</v>
      </c>
      <c r="B48" s="8"/>
      <c r="C48" s="105"/>
      <c r="D48" s="7" t="str">
        <f>IF(ISERROR(VLOOKUP(D47,Input!$E:$F,2,FALSE)),"",VLOOKUP(D47,Input!$E:$F,2,FALSE))</f>
        <v>Selectie hok</v>
      </c>
      <c r="E48" s="8"/>
      <c r="F48" s="105"/>
      <c r="G48" s="10"/>
      <c r="H48" s="7" t="str">
        <f>IF(ISERROR(VLOOKUP(H47,Input!$E:$F,2,FALSE)),"",VLOOKUP(H47,Input!$E:$F,2,FALSE))</f>
        <v>Goud 2</v>
      </c>
      <c r="I48" s="8"/>
      <c r="J48" s="105"/>
      <c r="K48" s="7" t="str">
        <f>IF(ISERROR(VLOOKUP(K47,Input!$E:$F,2,FALSE)),"",VLOOKUP(K47,Input!$E:$F,2,FALSE))</f>
        <v>Goud 2</v>
      </c>
      <c r="L48" s="8"/>
      <c r="M48" s="105"/>
    </row>
    <row r="49" spans="1:13" ht="15.75" thickBot="1" x14ac:dyDescent="0.3">
      <c r="A49" s="9"/>
      <c r="B49" s="9"/>
      <c r="C49" s="9"/>
      <c r="D49" s="9"/>
      <c r="E49" s="9"/>
      <c r="F49" s="9"/>
      <c r="G49" s="10"/>
      <c r="H49" s="9"/>
      <c r="I49" s="9"/>
      <c r="J49" s="9"/>
      <c r="K49" s="9"/>
      <c r="L49" s="9"/>
      <c r="M49" s="9"/>
    </row>
    <row r="50" spans="1:13" x14ac:dyDescent="0.25">
      <c r="A50" s="9"/>
      <c r="B50" s="23"/>
      <c r="C50" s="24"/>
      <c r="D50" s="24"/>
      <c r="E50" s="24"/>
      <c r="F50" s="25"/>
      <c r="H50" s="34" t="s">
        <v>14</v>
      </c>
      <c r="I50" s="9"/>
      <c r="J50" s="9"/>
      <c r="K50" s="9"/>
      <c r="L50" s="9"/>
      <c r="M50" s="9"/>
    </row>
    <row r="51" spans="1:13" x14ac:dyDescent="0.25">
      <c r="A51" s="9"/>
      <c r="B51" s="26"/>
      <c r="C51" s="106" t="s">
        <v>24</v>
      </c>
      <c r="D51" s="106"/>
      <c r="E51" s="106"/>
      <c r="F51" s="27"/>
      <c r="H51" s="34" t="s">
        <v>14</v>
      </c>
      <c r="I51" s="9"/>
      <c r="J51" s="9"/>
      <c r="K51" s="9"/>
      <c r="L51" s="9"/>
      <c r="M51" s="9"/>
    </row>
    <row r="52" spans="1:13" x14ac:dyDescent="0.25">
      <c r="A52" s="9"/>
      <c r="B52" s="26"/>
      <c r="C52" s="15"/>
      <c r="D52" s="15"/>
      <c r="E52" s="15"/>
      <c r="F52" s="27"/>
      <c r="H52" s="9"/>
      <c r="I52" s="9"/>
      <c r="J52" s="9"/>
      <c r="K52" s="9"/>
      <c r="L52" s="9"/>
      <c r="M52" s="9"/>
    </row>
    <row r="53" spans="1:13" ht="15.75" thickBot="1" x14ac:dyDescent="0.3">
      <c r="A53" s="9"/>
      <c r="B53" s="28"/>
      <c r="C53" s="29"/>
      <c r="D53" s="29"/>
      <c r="E53" s="29"/>
      <c r="F53" s="30"/>
      <c r="H53" s="9"/>
      <c r="I53" s="9"/>
      <c r="J53" s="9"/>
      <c r="K53" s="9"/>
      <c r="L53" s="9"/>
      <c r="M53" s="9"/>
    </row>
    <row r="54" spans="1:13" x14ac:dyDescent="0.25">
      <c r="A54" s="9"/>
      <c r="H54" s="9"/>
      <c r="I54" s="9"/>
      <c r="J54" s="9"/>
      <c r="K54" s="9"/>
      <c r="L54" s="9"/>
      <c r="M54" s="9"/>
    </row>
    <row r="55" spans="1:13" x14ac:dyDescent="0.25">
      <c r="B55" s="94" t="s">
        <v>25</v>
      </c>
      <c r="C55" s="95"/>
      <c r="D55" s="95"/>
      <c r="E55" s="95"/>
      <c r="F55" s="95"/>
      <c r="G55" s="96"/>
      <c r="H55" s="34"/>
    </row>
    <row r="56" spans="1:13" x14ac:dyDescent="0.25">
      <c r="B56" s="97"/>
      <c r="C56" s="98"/>
      <c r="D56" s="98"/>
      <c r="E56" s="98"/>
      <c r="F56" s="98"/>
      <c r="G56" s="99"/>
    </row>
    <row r="57" spans="1:13" x14ac:dyDescent="0.25">
      <c r="B57" s="97"/>
      <c r="C57" s="98"/>
      <c r="D57" s="98"/>
      <c r="E57" s="98"/>
      <c r="F57" s="98"/>
      <c r="G57" s="99"/>
    </row>
    <row r="58" spans="1:13" x14ac:dyDescent="0.25">
      <c r="B58" s="97"/>
      <c r="C58" s="98"/>
      <c r="D58" s="98"/>
      <c r="E58" s="98"/>
      <c r="F58" s="98"/>
      <c r="G58" s="99"/>
    </row>
    <row r="59" spans="1:13" x14ac:dyDescent="0.25">
      <c r="B59" s="100"/>
      <c r="C59" s="101"/>
      <c r="D59" s="101"/>
      <c r="E59" s="101"/>
      <c r="F59" s="101"/>
      <c r="G59" s="102"/>
    </row>
    <row r="61" spans="1:13" x14ac:dyDescent="0.25">
      <c r="B61" s="33"/>
    </row>
  </sheetData>
  <mergeCells count="17">
    <mergeCell ref="A3:F3"/>
    <mergeCell ref="G3:G47"/>
    <mergeCell ref="H3:M3"/>
    <mergeCell ref="C4:C18"/>
    <mergeCell ref="F4:F18"/>
    <mergeCell ref="J4:J18"/>
    <mergeCell ref="M4:M18"/>
    <mergeCell ref="C19:C33"/>
    <mergeCell ref="F19:F33"/>
    <mergeCell ref="J19:J33"/>
    <mergeCell ref="B55:G59"/>
    <mergeCell ref="M19:M33"/>
    <mergeCell ref="C34:C48"/>
    <mergeCell ref="F34:F48"/>
    <mergeCell ref="J34:J48"/>
    <mergeCell ref="M34:M48"/>
    <mergeCell ref="C51:E5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B20BF9-CD16-40C8-9378-E165FE4E55B0}">
          <x14:formula1>
            <xm:f>Lists!$A$2:$A$8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D71A-8472-401C-8883-8347BE384D2B}">
  <dimension ref="A1:R61"/>
  <sheetViews>
    <sheetView showZeros="0" topLeftCell="A4" zoomScale="70" zoomScaleNormal="70" workbookViewId="0">
      <selection activeCell="H8" sqref="H8"/>
    </sheetView>
  </sheetViews>
  <sheetFormatPr defaultColWidth="8.7109375" defaultRowHeight="15" outlineLevelRow="2" x14ac:dyDescent="0.25"/>
  <cols>
    <col min="1" max="1" width="11.7109375" style="1" bestFit="1" customWidth="1"/>
    <col min="2" max="2" width="11.42578125" style="1" bestFit="1" customWidth="1"/>
    <col min="3" max="3" width="8.7109375" style="1"/>
    <col min="4" max="4" width="13.28515625" style="1" customWidth="1"/>
    <col min="5" max="7" width="8.7109375" style="1"/>
    <col min="8" max="8" width="24.28515625" style="1" customWidth="1"/>
    <col min="9" max="10" width="8.7109375" style="1"/>
    <col min="11" max="11" width="9.28515625" style="1" customWidth="1"/>
    <col min="12" max="17" width="8.7109375" style="1"/>
    <col min="18" max="18" width="10.140625" style="1" bestFit="1" customWidth="1"/>
    <col min="19" max="21" width="8.7109375" style="1"/>
    <col min="22" max="22" width="10.28515625" style="1" bestFit="1" customWidth="1"/>
    <col min="23" max="16384" width="8.7109375" style="1"/>
  </cols>
  <sheetData>
    <row r="1" spans="1:18" x14ac:dyDescent="0.25">
      <c r="A1" s="11" t="s">
        <v>0</v>
      </c>
      <c r="B1" s="13" t="s">
        <v>29</v>
      </c>
      <c r="H1" s="61"/>
    </row>
    <row r="3" spans="1:18" x14ac:dyDescent="0.25">
      <c r="A3" s="107" t="s">
        <v>2</v>
      </c>
      <c r="B3" s="108"/>
      <c r="C3" s="108"/>
      <c r="D3" s="108"/>
      <c r="E3" s="108"/>
      <c r="F3" s="109"/>
      <c r="G3" s="110" t="s">
        <v>3</v>
      </c>
      <c r="H3" s="107" t="s">
        <v>4</v>
      </c>
      <c r="I3" s="108"/>
      <c r="J3" s="108"/>
      <c r="K3" s="108"/>
      <c r="L3" s="108"/>
      <c r="M3" s="109"/>
      <c r="O3" s="20"/>
    </row>
    <row r="4" spans="1:18" ht="14.65" customHeight="1" x14ac:dyDescent="0.25">
      <c r="A4" s="2" t="s">
        <v>5</v>
      </c>
      <c r="B4" s="3"/>
      <c r="C4" s="103" t="s">
        <v>6</v>
      </c>
      <c r="D4" s="2" t="s">
        <v>5</v>
      </c>
      <c r="E4" s="3"/>
      <c r="F4" s="103" t="s">
        <v>7</v>
      </c>
      <c r="G4" s="110"/>
      <c r="H4" s="2" t="s">
        <v>5</v>
      </c>
      <c r="I4" s="3"/>
      <c r="J4" s="103" t="s">
        <v>8</v>
      </c>
      <c r="K4" s="2" t="s">
        <v>5</v>
      </c>
      <c r="L4" s="3"/>
      <c r="M4" s="103" t="s">
        <v>9</v>
      </c>
      <c r="O4" s="20"/>
      <c r="P4" s="61"/>
      <c r="R4" s="31"/>
    </row>
    <row r="5" spans="1:18" x14ac:dyDescent="0.25">
      <c r="A5" s="16">
        <f>IF(ISERROR(VLOOKUP(CONCATENATE($B$1,A4,$C$4),Input!$A:$F,5,FALSE)),"",VLOOKUP(CONCATENATE($B$1,A4,$C$4),Input!$A:$F,5,FALSE))</f>
        <v>0</v>
      </c>
      <c r="B5" s="15"/>
      <c r="C5" s="104"/>
      <c r="D5" s="16">
        <f>IF(ISERROR(VLOOKUP(CONCATENATE($B$1,D4,$F$4),Input!$A:$F,5,FALSE)),"",VLOOKUP(CONCATENATE($B$1,D4,$F$4),Input!$A:$F,5,FALSE))</f>
        <v>0</v>
      </c>
      <c r="E5" s="17"/>
      <c r="F5" s="104"/>
      <c r="G5" s="110"/>
      <c r="H5" s="16" t="str">
        <f>IF(ISERROR(VLOOKUP(CONCATENATE($B$1,H4,$J$4),Input!$A:$F,5,FALSE)),"",VLOOKUP(CONCATENATE($B$1,H4,$J$4),Input!$A:$F,5,FALSE))</f>
        <v>JO9-3</v>
      </c>
      <c r="I5" s="15"/>
      <c r="J5" s="104"/>
      <c r="K5" s="16" t="str">
        <f>IF(ISERROR(VLOOKUP(CONCATENATE($B$1,K4,$M$4),Input!$A:$F,5,FALSE)),"",VLOOKUP(CONCATENATE($B$1,K4,$M$4),Input!$A:$F,5,FALSE))</f>
        <v>JO9-4</v>
      </c>
      <c r="L5" s="17"/>
      <c r="M5" s="104"/>
      <c r="O5" s="19" t="s">
        <v>10</v>
      </c>
      <c r="P5" s="61"/>
      <c r="R5" s="31"/>
    </row>
    <row r="6" spans="1:18" x14ac:dyDescent="0.25">
      <c r="A6" s="4" t="str">
        <f>IF(ISERROR(VLOOKUP(A5,Input!$E:$F,2,FALSE)),"",VLOOKUP(A5,Input!$E:$F,2,FALSE))</f>
        <v/>
      </c>
      <c r="B6" s="15"/>
      <c r="C6" s="104"/>
      <c r="D6" s="4" t="str">
        <f>IF(ISERROR(VLOOKUP(D5,Input!$E:$F,2,FALSE)),"",VLOOKUP(D5,Input!$E:$F,2,FALSE))</f>
        <v/>
      </c>
      <c r="E6" s="18"/>
      <c r="F6" s="104"/>
      <c r="G6" s="110"/>
      <c r="H6" s="4" t="str">
        <f>IF(ISERROR(VLOOKUP(H5,Input!$E:$F,2,FALSE)),"",VLOOKUP(H5,Input!$E:$F,2,FALSE))</f>
        <v>Rood 3</v>
      </c>
      <c r="I6" s="15"/>
      <c r="J6" s="104"/>
      <c r="K6" s="4" t="str">
        <f>IF(ISERROR(VLOOKUP(K5,Input!$E:$F,2,FALSE)),"",VLOOKUP(K5,Input!$E:$F,2,FALSE))</f>
        <v>Rood 3A</v>
      </c>
      <c r="L6" s="18"/>
      <c r="M6" s="104"/>
      <c r="O6" s="19" t="s">
        <v>11</v>
      </c>
    </row>
    <row r="7" spans="1:18" x14ac:dyDescent="0.25">
      <c r="A7" s="15" t="s">
        <v>12</v>
      </c>
      <c r="B7" s="15"/>
      <c r="C7" s="104"/>
      <c r="D7" s="15" t="s">
        <v>12</v>
      </c>
      <c r="E7" s="15"/>
      <c r="F7" s="104"/>
      <c r="G7" s="110"/>
      <c r="H7" s="15" t="s">
        <v>12</v>
      </c>
      <c r="I7" s="15"/>
      <c r="J7" s="104"/>
      <c r="K7" s="15" t="s">
        <v>12</v>
      </c>
      <c r="L7" s="15"/>
      <c r="M7" s="104"/>
      <c r="O7" s="20"/>
    </row>
    <row r="8" spans="1:18" x14ac:dyDescent="0.25">
      <c r="A8" s="16" t="str">
        <f>IF(ISERROR(VLOOKUP(CONCATENATE($B$1,A7,$C$4),Input!$A:$F,5,FALSE)),"",VLOOKUP(CONCATENATE($B$1,A7,$C$4),Input!$A:$F,5,FALSE))</f>
        <v>JO10-3</v>
      </c>
      <c r="B8" s="15"/>
      <c r="C8" s="104"/>
      <c r="D8" s="16" t="str">
        <f>IF(ISERROR(VLOOKUP(CONCATENATE($B$1,D7,$F$4),Input!$A:$F,5,FALSE)),"",VLOOKUP(CONCATENATE($B$1,D7,$F$4),Input!$A:$F,5,FALSE))</f>
        <v>JO10-4</v>
      </c>
      <c r="E8" s="17"/>
      <c r="F8" s="104"/>
      <c r="G8" s="110"/>
      <c r="H8" s="16" t="str">
        <f>IF(ISERROR(VLOOKUP(CONCATENATE($B$1,H7,$J$4),Input!$A:$F,5,FALSE)),"",VLOOKUP(CONCATENATE($B$1,H7,$J$4),Input!$A:$F,5,FALSE))</f>
        <v>JO11-3</v>
      </c>
      <c r="I8" s="15"/>
      <c r="J8" s="104"/>
      <c r="K8" s="16" t="str">
        <f>IF(ISERROR(VLOOKUP(CONCATENATE($B$1,K7,$M$4),Input!$A:$F,5,FALSE)),"",VLOOKUP(CONCATENATE($B$1,K7,$M$4),Input!$A:$F,5,FALSE))</f>
        <v>JO11-4</v>
      </c>
      <c r="L8" s="17"/>
      <c r="M8" s="104"/>
      <c r="O8" s="20"/>
    </row>
    <row r="9" spans="1:18" x14ac:dyDescent="0.25">
      <c r="A9" s="4" t="str">
        <f>IF(ISERROR(VLOOKUP(A8,Input!$E:$F,2,FALSE)),"",VLOOKUP(A8,Input!$E:$F,2,FALSE))</f>
        <v>Rood 4A</v>
      </c>
      <c r="B9" s="15"/>
      <c r="C9" s="104"/>
      <c r="D9" s="4" t="str">
        <f>IF(ISERROR(VLOOKUP(D8,Input!$E:$F,2,FALSE)),"",VLOOKUP(D8,Input!$E:$F,2,FALSE))</f>
        <v>Rood 6</v>
      </c>
      <c r="E9" s="18"/>
      <c r="F9" s="104"/>
      <c r="G9" s="110"/>
      <c r="H9" s="4" t="str">
        <f>IF(ISERROR(VLOOKUP(H8,Input!$E:$F,2,FALSE)),"",VLOOKUP(H8,Input!$E:$F,2,FALSE))</f>
        <v>Blauw 4</v>
      </c>
      <c r="I9" s="15"/>
      <c r="J9" s="104"/>
      <c r="K9" s="4" t="str">
        <f>IF(ISERROR(VLOOKUP(K8,Input!$E:$F,2,FALSE)),"",VLOOKUP(K8,Input!$E:$F,2,FALSE))</f>
        <v>Blauw 4A</v>
      </c>
      <c r="L9" s="18"/>
      <c r="M9" s="104"/>
      <c r="O9" s="20"/>
    </row>
    <row r="10" spans="1:18" x14ac:dyDescent="0.25">
      <c r="A10" s="5" t="s">
        <v>13</v>
      </c>
      <c r="B10" s="15"/>
      <c r="C10" s="104"/>
      <c r="D10" s="5" t="s">
        <v>13</v>
      </c>
      <c r="E10" s="15"/>
      <c r="F10" s="104"/>
      <c r="G10" s="110"/>
      <c r="H10" s="5" t="s">
        <v>13</v>
      </c>
      <c r="I10" s="15"/>
      <c r="J10" s="104"/>
      <c r="K10" s="5" t="s">
        <v>13</v>
      </c>
      <c r="L10" s="15"/>
      <c r="M10" s="104"/>
    </row>
    <row r="11" spans="1:18" x14ac:dyDescent="0.25">
      <c r="A11" s="16" t="str">
        <f>IF(ISERROR(VLOOKUP(CONCATENATE($B$1,A10,$C$4),Input!$A:$F,5,FALSE)),"",VLOOKUP(CONCATENATE($B$1,A10,$C$4),Input!$A:$F,5,FALSE))</f>
        <v>JO16-2</v>
      </c>
      <c r="B11" s="15"/>
      <c r="C11" s="104"/>
      <c r="D11" s="32" t="str">
        <f>IF(ISERROR(VLOOKUP(CONCATENATE($B$1,D10,$F$4),Input!$A:$F,5,FALSE)),"",VLOOKUP(CONCATENATE($B$1,D10,$F$4),Input!$A:$F,5,FALSE))</f>
        <v>JO17-2</v>
      </c>
      <c r="E11" s="17" t="s">
        <v>14</v>
      </c>
      <c r="F11" s="104"/>
      <c r="G11" s="110"/>
      <c r="H11" s="16" t="str">
        <f>IF(ISERROR(VLOOKUP(CONCATENATE($B$1,H10,$J$4),Input!$A:$F,5,FALSE)),"",VLOOKUP(CONCATENATE($B$1,H10,$J$4),Input!$A:$F,5,FALSE))</f>
        <v>JO17-3</v>
      </c>
      <c r="I11" s="15"/>
      <c r="J11" s="104"/>
      <c r="K11" s="16" t="str">
        <f>IF(ISERROR(VLOOKUP(CONCATENATE($B$1,K10,$M$4),Input!$A:$F,5,FALSE)),"",VLOOKUP(CONCATENATE($B$1,K10,$M$4),Input!$A:$F,5,FALSE))</f>
        <v>JO14-2</v>
      </c>
      <c r="L11" s="17"/>
      <c r="M11" s="104"/>
    </row>
    <row r="12" spans="1:18" x14ac:dyDescent="0.25">
      <c r="A12" s="4" t="str">
        <f>IF(ISERROR(VLOOKUP(A11,Input!$E:$F,2,FALSE)),"",VLOOKUP(A11,Input!$E:$F,2,FALSE))</f>
        <v>Goud 4</v>
      </c>
      <c r="B12" s="15"/>
      <c r="C12" s="104"/>
      <c r="D12" s="4" t="str">
        <f>IF(ISERROR(VLOOKUP(D11,Input!$E:$F,2,FALSE)),"",VLOOKUP(D11,Input!$E:$F,2,FALSE))</f>
        <v>Goud 5</v>
      </c>
      <c r="E12" s="18" t="s">
        <v>14</v>
      </c>
      <c r="F12" s="104"/>
      <c r="G12" s="110"/>
      <c r="H12" s="4" t="str">
        <f>IF(ISERROR(VLOOKUP(H11,Input!$E:$F,2,FALSE)),"",VLOOKUP(H11,Input!$E:$F,2,FALSE))</f>
        <v>Goud 6</v>
      </c>
      <c r="I12" s="15"/>
      <c r="J12" s="104"/>
      <c r="K12" s="4" t="str">
        <f>IF(ISERROR(VLOOKUP(K11,Input!$E:$F,2,FALSE)),"",VLOOKUP(K11,Input!$E:$F,2,FALSE))</f>
        <v>Blauw 4/4A</v>
      </c>
      <c r="L12" s="18"/>
      <c r="M12" s="104"/>
    </row>
    <row r="13" spans="1:18" x14ac:dyDescent="0.25">
      <c r="A13" s="6" t="s">
        <v>15</v>
      </c>
      <c r="B13" s="15"/>
      <c r="C13" s="104"/>
      <c r="D13" s="6" t="s">
        <v>15</v>
      </c>
      <c r="E13" s="15"/>
      <c r="F13" s="104"/>
      <c r="G13" s="110"/>
      <c r="H13" s="6" t="s">
        <v>15</v>
      </c>
      <c r="I13" s="15"/>
      <c r="J13" s="104"/>
      <c r="K13" s="6" t="s">
        <v>15</v>
      </c>
      <c r="L13" s="15"/>
      <c r="M13" s="104"/>
    </row>
    <row r="14" spans="1:18" x14ac:dyDescent="0.25">
      <c r="A14" s="16" t="str">
        <f>IF(ISERROR(VLOOKUP(CONCATENATE($B$1,A13,$C$4),Input!$A:$F,5,FALSE)),"",VLOOKUP(CONCATENATE($B$1,A13,$C$4),Input!$A:$F,5,FALSE))</f>
        <v xml:space="preserve">Vrije selectie </v>
      </c>
      <c r="B14" s="15"/>
      <c r="C14" s="104"/>
      <c r="D14" s="16" t="str">
        <f>IF(ISERROR(VLOOKUP(CONCATENATE($B$1,D13,$F$4),Input!$A:$F,5,FALSE)),"",VLOOKUP(CONCATENATE($B$1,D13,$F$4),Input!$A:$F,5,FALSE))</f>
        <v xml:space="preserve">Vrije selectie </v>
      </c>
      <c r="E14" s="17" t="str">
        <f>IF(ISERROR(VLOOKUP(CONCATENATE($B$1,D13,$O$6),Input!$A:$F,5,FALSE)),"",VLOOKUP(CONCATENATE($B$1,D13,$O$6),Input!$A:$F,5,FALSE))</f>
        <v/>
      </c>
      <c r="F14" s="104"/>
      <c r="G14" s="110"/>
      <c r="H14" s="16" t="str">
        <f>IF(ISERROR(VLOOKUP(CONCATENATE($B$1,H13,$J$4),Input!$A:$F,5,FALSE)),"",VLOOKUP(CONCATENATE($B$1,H13,$J$4),Input!$A:$F,5,FALSE))</f>
        <v>MO20-2 (zat)</v>
      </c>
      <c r="I14" s="15"/>
      <c r="J14" s="104"/>
      <c r="K14" s="16" t="str">
        <f>IF(ISERROR(VLOOKUP(CONCATENATE($B$1,K13,$M$4),Input!$A:$F,5,FALSE)),"",VLOOKUP(CONCATENATE($B$1,K13,$M$4),Input!$A:$F,5,FALSE))</f>
        <v>JO19-2 (zon)</v>
      </c>
      <c r="L14" s="17"/>
      <c r="M14" s="104"/>
    </row>
    <row r="15" spans="1:18" x14ac:dyDescent="0.25">
      <c r="A15" s="4" t="str">
        <f>IF(ISERROR(VLOOKUP(A14,Input!$E:$F,2,FALSE)),"",VLOOKUP(A14,Input!$E:$F,2,FALSE))</f>
        <v>Goud 5</v>
      </c>
      <c r="B15" s="15"/>
      <c r="C15" s="104"/>
      <c r="D15" s="4" t="str">
        <f>IF(ISERROR(VLOOKUP(D14,Input!$E:$F,2,FALSE)),"",VLOOKUP(D14,Input!$E:$F,2,FALSE))</f>
        <v>Goud 5</v>
      </c>
      <c r="E15" s="18" t="str">
        <f>IF(ISERROR(VLOOKUP(E14,Input!$E:$F,2,FALSE)),"",VLOOKUP(E14,Input!$E:$F,2,FALSE))</f>
        <v/>
      </c>
      <c r="F15" s="104"/>
      <c r="G15" s="110"/>
      <c r="H15" s="4" t="str">
        <f>IF(ISERROR(VLOOKUP(H14,Input!$E:$F,2,FALSE)),"",VLOOKUP(H14,Input!$E:$F,2,FALSE))</f>
        <v>Goud 4</v>
      </c>
      <c r="I15" s="15"/>
      <c r="J15" s="104"/>
      <c r="K15" s="4" t="str">
        <f>IF(ISERROR(VLOOKUP(K14,Input!$E:$F,2,FALSE)),"",VLOOKUP(K14,Input!$E:$F,2,FALSE))</f>
        <v>Goud 3</v>
      </c>
      <c r="L15" s="18" t="str">
        <f>IF(ISERROR(VLOOKUP(L14,Input!$E:$F,2,FALSE)),"",VLOOKUP(L14,Input!$E:$F,2,FALSE))</f>
        <v/>
      </c>
      <c r="M15" s="104"/>
    </row>
    <row r="16" spans="1:18" x14ac:dyDescent="0.25">
      <c r="A16" s="6" t="s">
        <v>16</v>
      </c>
      <c r="B16" s="15"/>
      <c r="C16" s="104"/>
      <c r="D16" s="6" t="s">
        <v>16</v>
      </c>
      <c r="E16" s="15"/>
      <c r="F16" s="104"/>
      <c r="G16" s="110"/>
      <c r="H16" s="6" t="s">
        <v>16</v>
      </c>
      <c r="I16" s="15"/>
      <c r="J16" s="104"/>
      <c r="K16" s="6" t="s">
        <v>16</v>
      </c>
      <c r="L16" s="15"/>
      <c r="M16" s="104"/>
    </row>
    <row r="17" spans="1:14" x14ac:dyDescent="0.25">
      <c r="A17" s="16">
        <f>IF(ISERROR(VLOOKUP(CONCATENATE($B$1,A16,$C$4),Input!$A:$F,5,FALSE)),"",VLOOKUP(CONCATENATE($B$1,A16,$C$4),Input!$A:$F,5,FALSE))</f>
        <v>0</v>
      </c>
      <c r="B17" s="15"/>
      <c r="C17" s="104"/>
      <c r="D17" s="16">
        <f>IF(ISERROR(VLOOKUP(CONCATENATE($B$1,D16,$F$4),Input!$A:$F,5,FALSE)),"",VLOOKUP(CONCATENATE($B$1,D16,$F$4),Input!$A:$F,5,FALSE))</f>
        <v>0</v>
      </c>
      <c r="E17" s="17"/>
      <c r="F17" s="104"/>
      <c r="G17" s="110"/>
      <c r="H17" s="16" t="str">
        <f>IF(ISERROR(VLOOKUP(CONCATENATE($B$1,H16,$J$4),Input!$A:$F,5,FALSE)),"",VLOOKUP(CONCATENATE($B$1,H16,$J$4),Input!$A:$F,5,FALSE))</f>
        <v xml:space="preserve">Vrije selectie </v>
      </c>
      <c r="I17" s="15"/>
      <c r="J17" s="104"/>
      <c r="K17" s="16" t="str">
        <f>IF(ISERROR(VLOOKUP(CONCATENATE($B$1,K16,$M$4),Input!$A:$F,5,FALSE)),"",VLOOKUP(CONCATENATE($B$1,K16,$M$4),Input!$A:$F,5,FALSE))</f>
        <v xml:space="preserve">Vrije selectie </v>
      </c>
      <c r="L17" s="17"/>
      <c r="M17" s="104"/>
    </row>
    <row r="18" spans="1:14" x14ac:dyDescent="0.25">
      <c r="A18" s="7" t="str">
        <f>IF(ISERROR(VLOOKUP(A17,Input!$E:$F,2,FALSE)),"",VLOOKUP(A17,Input!$E:$F,2,FALSE))</f>
        <v/>
      </c>
      <c r="B18" s="8"/>
      <c r="C18" s="105"/>
      <c r="D18" s="7" t="str">
        <f>IF(ISERROR(VLOOKUP(D17,Input!$E:$F,2,FALSE)),"",VLOOKUP(D17,Input!$E:$F,2,FALSE))</f>
        <v/>
      </c>
      <c r="E18" s="21" t="str">
        <f>IF(ISERROR(VLOOKUP(E17,Input!$E:$F,2,FALSE)),"",VLOOKUP(E17,Input!$E:$F,2,FALSE))</f>
        <v/>
      </c>
      <c r="F18" s="105"/>
      <c r="G18" s="110"/>
      <c r="H18" s="7" t="str">
        <f>IF(ISERROR(VLOOKUP(H17,Input!$E:$F,2,FALSE)),"",VLOOKUP(H17,Input!$E:$F,2,FALSE))</f>
        <v>Goud 5</v>
      </c>
      <c r="I18" s="8"/>
      <c r="J18" s="105"/>
      <c r="K18" s="7" t="str">
        <f>IF(ISERROR(VLOOKUP(K17,Input!$E:$F,2,FALSE)),"",VLOOKUP(K17,Input!$E:$F,2,FALSE))</f>
        <v>Goud 5</v>
      </c>
      <c r="L18" s="21" t="str">
        <f>IF(ISERROR(VLOOKUP(L17,Input!$E:$F,2,FALSE)),"",VLOOKUP(L17,Input!$E:$F,2,FALSE))</f>
        <v/>
      </c>
      <c r="M18" s="105"/>
    </row>
    <row r="19" spans="1:14" ht="14.65" customHeight="1" outlineLevel="2" x14ac:dyDescent="0.25">
      <c r="A19" s="2" t="s">
        <v>5</v>
      </c>
      <c r="B19" s="3"/>
      <c r="C19" s="103" t="s">
        <v>17</v>
      </c>
      <c r="D19" s="2" t="s">
        <v>5</v>
      </c>
      <c r="E19" s="3"/>
      <c r="F19" s="103" t="s">
        <v>11</v>
      </c>
      <c r="G19" s="110"/>
      <c r="H19" s="2" t="s">
        <v>5</v>
      </c>
      <c r="I19" s="3"/>
      <c r="J19" s="103" t="s">
        <v>10</v>
      </c>
      <c r="K19" s="2" t="s">
        <v>5</v>
      </c>
      <c r="L19" s="3"/>
      <c r="M19" s="103" t="s">
        <v>18</v>
      </c>
    </row>
    <row r="20" spans="1:14" ht="14.65" customHeight="1" outlineLevel="2" x14ac:dyDescent="0.25">
      <c r="A20" s="16">
        <f>IF(ISERROR(VLOOKUP(CONCATENATE($B$1,A19,$C$19),Input!$A:$F,5,FALSE)),"",VLOOKUP(CONCATENATE($B$1,A19,$C$19),Input!$A:$F,5,FALSE))</f>
        <v>0</v>
      </c>
      <c r="B20" s="15"/>
      <c r="C20" s="104"/>
      <c r="D20" s="16">
        <f>IF(ISERROR(VLOOKUP(CONCATENATE($B$1,D19,$F$19),Input!$A:$F,5,FALSE)),"",VLOOKUP(CONCATENATE($B$1,D19,$F$19),Input!$A:$F,5,FALSE))</f>
        <v>0</v>
      </c>
      <c r="E20" s="17"/>
      <c r="F20" s="104"/>
      <c r="G20" s="110"/>
      <c r="H20" s="16" t="str">
        <f>IF(ISERROR(VLOOKUP(CONCATENATE($B$1,H19,$J$19),Input!$A:$F,5,FALSE)),"",VLOOKUP(CONCATENATE($B$1,H19,$J$19),Input!$A:$F,5,FALSE))</f>
        <v>JO9-5</v>
      </c>
      <c r="I20" s="15"/>
      <c r="J20" s="104"/>
      <c r="K20" s="16" t="str">
        <f>IF(ISERROR(VLOOKUP(CONCATENATE($B$1,K19,$M$19),Input!$A:$F,5,FALSE)),"",VLOOKUP(CONCATENATE($B$1,K19,$M$19),Input!$A:$F,5,FALSE))</f>
        <v>JO9-6</v>
      </c>
      <c r="L20" s="17"/>
      <c r="M20" s="104"/>
    </row>
    <row r="21" spans="1:14" ht="14.65" customHeight="1" outlineLevel="2" x14ac:dyDescent="0.25">
      <c r="A21" s="4" t="str">
        <f>IF(ISERROR(VLOOKUP(A20,Input!$E:$F,2,FALSE)),"",VLOOKUP(A20,Input!$E:$F,2,FALSE))</f>
        <v/>
      </c>
      <c r="B21" s="15"/>
      <c r="C21" s="104"/>
      <c r="D21" s="4" t="str">
        <f>IF(ISERROR(VLOOKUP(D20,Input!$E:$F,2,FALSE)),"",VLOOKUP(D20,Input!$E:$F,2,FALSE))</f>
        <v/>
      </c>
      <c r="E21" s="18"/>
      <c r="F21" s="104"/>
      <c r="G21" s="110"/>
      <c r="H21" s="4" t="str">
        <f>IF(ISERROR(VLOOKUP(H20,Input!$E:$F,2,FALSE)),"",VLOOKUP(H20,Input!$E:$F,2,FALSE))</f>
        <v>Rood 2</v>
      </c>
      <c r="I21" s="15"/>
      <c r="J21" s="104"/>
      <c r="K21" s="4" t="str">
        <f>IF(ISERROR(VLOOKUP(K20,Input!$E:$F,2,FALSE)),"",VLOOKUP(K20,Input!$E:$F,2,FALSE))</f>
        <v>Rood 2A</v>
      </c>
      <c r="L21" s="18"/>
      <c r="M21" s="104"/>
    </row>
    <row r="22" spans="1:14" outlineLevel="1" x14ac:dyDescent="0.25">
      <c r="A22" s="15" t="s">
        <v>12</v>
      </c>
      <c r="B22" s="15"/>
      <c r="C22" s="104"/>
      <c r="D22" s="15" t="s">
        <v>12</v>
      </c>
      <c r="E22" s="15"/>
      <c r="F22" s="104"/>
      <c r="G22" s="110"/>
      <c r="H22" s="15" t="s">
        <v>12</v>
      </c>
      <c r="I22" s="15"/>
      <c r="J22" s="104"/>
      <c r="K22" s="15" t="s">
        <v>12</v>
      </c>
      <c r="L22" s="15"/>
      <c r="M22" s="104"/>
    </row>
    <row r="23" spans="1:14" outlineLevel="1" x14ac:dyDescent="0.25">
      <c r="A23" s="16" t="str">
        <f>IF(ISERROR(VLOOKUP(CONCATENATE($B$1,A22,$C$19),Input!$A:$F,5,FALSE)),"",VLOOKUP(CONCATENATE($B$1,A22,$C$19),Input!$A:$F,5,FALSE))</f>
        <v>JO8-3</v>
      </c>
      <c r="B23" s="15"/>
      <c r="C23" s="104"/>
      <c r="D23" s="16" t="str">
        <f>IF(ISERROR(VLOOKUP(CONCATENATE($B$1,D22,$F$19),Input!$A:$F,5,FALSE)),"",VLOOKUP(CONCATENATE($B$1,D22,$F$19),Input!$A:$F,5,FALSE))</f>
        <v>JO8-4</v>
      </c>
      <c r="E23" s="17"/>
      <c r="F23" s="104"/>
      <c r="G23" s="110"/>
      <c r="H23" s="16" t="str">
        <f>IF(ISERROR(VLOOKUP(CONCATENATE($B$1,H22,$J$19),Input!$A:$F,5,FALSE)),"",VLOOKUP(CONCATENATE($B$1,H22,$J$19),Input!$A:$F,5,FALSE))</f>
        <v>JO11-5</v>
      </c>
      <c r="I23" s="15"/>
      <c r="J23" s="104"/>
      <c r="K23" s="16" t="str">
        <f>IF(ISERROR(VLOOKUP(CONCATENATE($B$1,K22,$M$19),Input!$A:$F,5,FALSE)),"",VLOOKUP(CONCATENATE($B$1,K22,$M$19),Input!$A:$F,5,FALSE))</f>
        <v>JO10-5</v>
      </c>
      <c r="L23" s="17"/>
      <c r="M23" s="104"/>
    </row>
    <row r="24" spans="1:14" outlineLevel="1" x14ac:dyDescent="0.25">
      <c r="A24" s="4" t="str">
        <f>IF(ISERROR(VLOOKUP(A23,Input!$E:$F,2,FALSE)),"",VLOOKUP(A23,Input!$E:$F,2,FALSE))</f>
        <v>Rood 4</v>
      </c>
      <c r="B24" s="15"/>
      <c r="C24" s="104"/>
      <c r="D24" s="4" t="str">
        <f>IF(ISERROR(VLOOKUP(D23,Input!$E:$F,2,FALSE)),"",VLOOKUP(D23,Input!$E:$F,2,FALSE))</f>
        <v>Rood 1</v>
      </c>
      <c r="E24" s="18"/>
      <c r="F24" s="104"/>
      <c r="G24" s="110"/>
      <c r="H24" s="4" t="str">
        <f>IF(ISERROR(VLOOKUP(H23,Input!$E:$F,2,FALSE)),"",VLOOKUP(H23,Input!$E:$F,2,FALSE))</f>
        <v>Blauw 3A</v>
      </c>
      <c r="I24" s="15"/>
      <c r="J24" s="104"/>
      <c r="K24" s="4" t="str">
        <f>IF(ISERROR(VLOOKUP(K23,Input!$E:$F,2,FALSE)),"",VLOOKUP(K23,Input!$E:$F,2,FALSE))</f>
        <v>Rood 2A</v>
      </c>
      <c r="L24" s="18"/>
      <c r="M24" s="104"/>
      <c r="N24" s="22" t="s">
        <v>19</v>
      </c>
    </row>
    <row r="25" spans="1:14" outlineLevel="1" x14ac:dyDescent="0.25">
      <c r="A25" s="5" t="s">
        <v>13</v>
      </c>
      <c r="B25" s="15"/>
      <c r="C25" s="104"/>
      <c r="D25" s="5" t="s">
        <v>13</v>
      </c>
      <c r="E25" s="15"/>
      <c r="F25" s="104"/>
      <c r="G25" s="110"/>
      <c r="H25" s="5" t="s">
        <v>13</v>
      </c>
      <c r="I25" s="15"/>
      <c r="J25" s="104"/>
      <c r="K25" s="5" t="s">
        <v>13</v>
      </c>
      <c r="L25" s="15"/>
      <c r="M25" s="104"/>
    </row>
    <row r="26" spans="1:14" outlineLevel="1" x14ac:dyDescent="0.25">
      <c r="A26" s="16" t="str">
        <f>IF(ISERROR(VLOOKUP(CONCATENATE($B$1,A25,$C$19),Input!$A:$F,5,FALSE)),"",VLOOKUP(CONCATENATE($B$1,A25,$C$19),Input!$A:$F,5,FALSE))</f>
        <v/>
      </c>
      <c r="B26" s="15"/>
      <c r="C26" s="104"/>
      <c r="D26" s="16" t="str">
        <f>IF(ISERROR(VLOOKUP(CONCATENATE($B$1,D25,$F$19),Input!$A:$F,5,FALSE)),"",VLOOKUP(CONCATENATE($B$1,D25,$F$19),Input!$A:$F,5,FALSE))</f>
        <v/>
      </c>
      <c r="E26" s="17" t="s">
        <v>14</v>
      </c>
      <c r="F26" s="104"/>
      <c r="G26" s="110"/>
      <c r="H26" s="16" t="str">
        <f>IF(ISERROR(VLOOKUP(CONCATENATE($B$1,H25,$J$19),Input!$A:$F,5,FALSE)),"",VLOOKUP(CONCATENATE($B$1,H25,$J$19),Input!$A:$F,5,FALSE))</f>
        <v/>
      </c>
      <c r="I26" s="15"/>
      <c r="J26" s="104"/>
      <c r="K26" s="16" t="str">
        <f>IF(ISERROR(VLOOKUP(CONCATENATE($B$1,K25,$M$19),Input!$A:$F,5,FALSE)),"",VLOOKUP(CONCATENATE($B$1,K25,$M$19),Input!$A:$F,5,FALSE))</f>
        <v/>
      </c>
      <c r="L26" s="17"/>
      <c r="M26" s="104"/>
    </row>
    <row r="27" spans="1:14" outlineLevel="1" x14ac:dyDescent="0.25">
      <c r="A27" s="4" t="str">
        <f>IF(ISERROR(VLOOKUP(A26,Input!$E:$F,2,FALSE)),"",VLOOKUP(A26,Input!$E:$F,2,FALSE))</f>
        <v/>
      </c>
      <c r="B27" s="15"/>
      <c r="C27" s="104"/>
      <c r="D27" s="4" t="str">
        <f>IF(ISERROR(VLOOKUP(D26,Input!$E:$F,2,FALSE)),"",VLOOKUP(D26,Input!$E:$F,2,FALSE))</f>
        <v/>
      </c>
      <c r="E27" s="18" t="s">
        <v>14</v>
      </c>
      <c r="F27" s="104"/>
      <c r="G27" s="110"/>
      <c r="H27" s="4" t="str">
        <f>IF(ISERROR(VLOOKUP(H26,Input!$E:$F,2,FALSE)),"",VLOOKUP(H26,Input!$E:$F,2,FALSE))</f>
        <v/>
      </c>
      <c r="I27" s="15"/>
      <c r="J27" s="104"/>
      <c r="K27" s="4" t="str">
        <f>IF(ISERROR(VLOOKUP(K26,Input!$E:$F,2,FALSE)),"",VLOOKUP(K26,Input!$E:$F,2,FALSE))</f>
        <v/>
      </c>
      <c r="L27" s="18" t="str">
        <f>IF(ISERROR(VLOOKUP(L26,Input!$E:$F,2,FALSE)),"",VLOOKUP(L26,Input!$E:$F,2,FALSE))</f>
        <v/>
      </c>
      <c r="M27" s="104"/>
    </row>
    <row r="28" spans="1:14" ht="14.65" hidden="1" customHeight="1" outlineLevel="2" x14ac:dyDescent="0.25">
      <c r="A28" s="6" t="s">
        <v>15</v>
      </c>
      <c r="B28" s="15"/>
      <c r="C28" s="104"/>
      <c r="D28" s="6" t="s">
        <v>15</v>
      </c>
      <c r="E28" s="15"/>
      <c r="F28" s="104"/>
      <c r="G28" s="110"/>
      <c r="H28" s="6" t="s">
        <v>15</v>
      </c>
      <c r="I28" s="15"/>
      <c r="J28" s="104"/>
      <c r="K28" s="6" t="s">
        <v>15</v>
      </c>
      <c r="L28" s="15"/>
      <c r="M28" s="104"/>
    </row>
    <row r="29" spans="1:14" ht="14.65" hidden="1" customHeight="1" outlineLevel="2" x14ac:dyDescent="0.25">
      <c r="A29" s="16" t="str">
        <f>IF(ISERROR(VLOOKUP(CONCATENATE($B$1,A28,$C$19),Input!$A:$F,5,FALSE)),"",VLOOKUP(CONCATENATE($B$1,A28,$C$19),Input!$A:$F,5,FALSE))</f>
        <v/>
      </c>
      <c r="B29" s="15"/>
      <c r="C29" s="104"/>
      <c r="D29" s="16" t="str">
        <f>IF(ISERROR(VLOOKUP(CONCATENATE($B$1,D28,$F$19),Input!$A:$F,5,FALSE)),"",VLOOKUP(CONCATENATE($B$1,D28,$F$19),Input!$A:$F,5,FALSE))</f>
        <v/>
      </c>
      <c r="E29" s="17" t="str">
        <f>IF(ISERROR(VLOOKUP(CONCATENATE($B$1,D28,$O$6),Input!$A:$F,5,FALSE)),"",VLOOKUP(CONCATENATE($B$1,D28,$O$6),Input!$A:$F,5,FALSE))</f>
        <v/>
      </c>
      <c r="F29" s="104"/>
      <c r="G29" s="110"/>
      <c r="H29" s="16" t="str">
        <f>IF(ISERROR(VLOOKUP(CONCATENATE($B$1,H28,$J$19),Input!$A:$F,5,FALSE)),"",VLOOKUP(CONCATENATE($B$1,H28,$J$19),Input!$A:$F,5,FALSE))</f>
        <v/>
      </c>
      <c r="I29" s="15"/>
      <c r="J29" s="104"/>
      <c r="K29" s="16" t="str">
        <f>IF(ISERROR(VLOOKUP(CONCATENATE($B$1,K28,$M$19),Input!$A:$F,5,FALSE)),"",VLOOKUP(CONCATENATE($B$1,K28,$M$19),Input!$A:$F,5,FALSE))</f>
        <v/>
      </c>
      <c r="L29" s="17" t="str">
        <f>IF(ISERROR(VLOOKUP(CONCATENATE($B$1,K28,$O$5),Input!$A:$F,5,FALSE)),"",VLOOKUP(CONCATENATE($B$1,K28,$O$5),Input!$A:$F,5,FALSE))</f>
        <v/>
      </c>
      <c r="M29" s="104"/>
    </row>
    <row r="30" spans="1:14" ht="14.65" hidden="1" customHeight="1" outlineLevel="2" x14ac:dyDescent="0.25">
      <c r="A30" s="4" t="str">
        <f>IF(ISERROR(VLOOKUP(A29,Input!$E:$F,2,FALSE)),"",VLOOKUP(A29,Input!$E:$F,2,FALSE))</f>
        <v/>
      </c>
      <c r="B30" s="15"/>
      <c r="C30" s="104"/>
      <c r="D30" s="4" t="str">
        <f>IF(ISERROR(VLOOKUP(D29,Input!$E:$F,2,FALSE)),"",VLOOKUP(D29,Input!$E:$F,2,FALSE))</f>
        <v/>
      </c>
      <c r="E30" s="18" t="str">
        <f>IF(ISERROR(VLOOKUP(E29,Input!$E:$F,2,FALSE)),"",VLOOKUP(E29,Input!$E:$F,2,FALSE))</f>
        <v/>
      </c>
      <c r="F30" s="104"/>
      <c r="G30" s="110"/>
      <c r="H30" s="4" t="str">
        <f>IF(ISERROR(VLOOKUP(H29,Input!$E:$F,2,FALSE)),"",VLOOKUP(H29,Input!$E:$F,2,FALSE))</f>
        <v/>
      </c>
      <c r="I30" s="15"/>
      <c r="J30" s="104"/>
      <c r="K30" s="4" t="str">
        <f>IF(ISERROR(VLOOKUP(K29,Input!$E:$F,2,FALSE)),"",VLOOKUP(K29,Input!$E:$F,2,FALSE))</f>
        <v/>
      </c>
      <c r="L30" s="18" t="str">
        <f>IF(ISERROR(VLOOKUP(L29,Input!$E:$F,2,FALSE)),"",VLOOKUP(L29,Input!$E:$F,2,FALSE))</f>
        <v/>
      </c>
      <c r="M30" s="104"/>
    </row>
    <row r="31" spans="1:14" ht="14.65" hidden="1" customHeight="1" outlineLevel="2" x14ac:dyDescent="0.25">
      <c r="A31" s="6" t="s">
        <v>16</v>
      </c>
      <c r="B31" s="15"/>
      <c r="C31" s="104"/>
      <c r="D31" s="6" t="s">
        <v>16</v>
      </c>
      <c r="E31" s="15"/>
      <c r="F31" s="104"/>
      <c r="G31" s="110"/>
      <c r="H31" s="6" t="s">
        <v>16</v>
      </c>
      <c r="I31" s="15"/>
      <c r="J31" s="104"/>
      <c r="K31" s="6" t="s">
        <v>16</v>
      </c>
      <c r="L31" s="15"/>
      <c r="M31" s="104"/>
    </row>
    <row r="32" spans="1:14" ht="14.65" hidden="1" customHeight="1" outlineLevel="2" x14ac:dyDescent="0.25">
      <c r="A32" s="16" t="str">
        <f>IF(ISERROR(VLOOKUP(CONCATENATE($B$1,A31,$C$19),Input!$A:$F,5,FALSE)),"",VLOOKUP(CONCATENATE($B$1,A31,$C$19),Input!$A:$F,5,FALSE))</f>
        <v/>
      </c>
      <c r="B32" s="15"/>
      <c r="C32" s="104"/>
      <c r="D32" s="16" t="str">
        <f>IF(ISERROR(VLOOKUP(CONCATENATE($B$1,D31,$F$19),Input!$A:$F,5,FALSE)),"",VLOOKUP(CONCATENATE($B$1,D31,$F$19),Input!$A:$F,5,FALSE))</f>
        <v/>
      </c>
      <c r="E32" s="17" t="str">
        <f>IF(ISERROR(VLOOKUP(CONCATENATE($B$1,D31,$O$6),Input!$A:$F,5,FALSE)),"",VLOOKUP(CONCATENATE($B$1,D31,$O$6),Input!$A:$F,5,FALSE))</f>
        <v/>
      </c>
      <c r="F32" s="104"/>
      <c r="G32" s="110"/>
      <c r="H32" s="16" t="str">
        <f>IF(ISERROR(VLOOKUP(CONCATENATE($B$1,H31,$J$19),Input!$A:$F,5,FALSE)),"",VLOOKUP(CONCATENATE($B$1,H31,$J$19),Input!$A:$F,5,FALSE))</f>
        <v/>
      </c>
      <c r="I32" s="15"/>
      <c r="J32" s="104"/>
      <c r="K32" s="16" t="str">
        <f>IF(ISERROR(VLOOKUP(CONCATENATE($B$1,K31,$M$19),Input!$A:$F,5,FALSE)),"",VLOOKUP(CONCATENATE($B$1,K31,$M$19),Input!$A:$F,5,FALSE))</f>
        <v/>
      </c>
      <c r="L32" s="17" t="str">
        <f>IF(ISERROR(VLOOKUP(CONCATENATE($B$1,K31,$O$5),Input!$A:$F,5,FALSE)),"",VLOOKUP(CONCATENATE($B$1,K31,$O$5),Input!$A:$F,5,FALSE))</f>
        <v/>
      </c>
      <c r="M32" s="104"/>
    </row>
    <row r="33" spans="1:15" ht="14.65" customHeight="1" outlineLevel="1" collapsed="1" x14ac:dyDescent="0.25">
      <c r="A33" s="7" t="str">
        <f>IF(ISERROR(VLOOKUP(A32,Input!$E:$F,2,FALSE)),"",VLOOKUP(A32,Input!$E:$F,2,FALSE))</f>
        <v/>
      </c>
      <c r="B33" s="8"/>
      <c r="C33" s="105"/>
      <c r="D33" s="7" t="str">
        <f>IF(ISERROR(VLOOKUP(D32,Input!$E:$F,2,FALSE)),"",VLOOKUP(D32,Input!$E:$F,2,FALSE))</f>
        <v/>
      </c>
      <c r="E33" s="21" t="str">
        <f>IF(ISERROR(VLOOKUP(E32,Input!$E:$F,2,FALSE)),"",VLOOKUP(E32,Input!$E:$F,2,FALSE))</f>
        <v/>
      </c>
      <c r="F33" s="105"/>
      <c r="G33" s="110"/>
      <c r="H33" s="7" t="str">
        <f>IF(ISERROR(VLOOKUP(H32,Input!$E:$F,2,FALSE)),"",VLOOKUP(H32,Input!$E:$F,2,FALSE))</f>
        <v/>
      </c>
      <c r="I33" s="8"/>
      <c r="J33" s="105"/>
      <c r="K33" s="7" t="str">
        <f>IF(ISERROR(VLOOKUP(K32,Input!$E:$F,2,FALSE)),"",VLOOKUP(K32,Input!$E:$F,2,FALSE))</f>
        <v/>
      </c>
      <c r="L33" s="21" t="str">
        <f>IF(ISERROR(VLOOKUP(L32,Input!$E:$F,2,FALSE)),"",VLOOKUP(L32,Input!$E:$F,2,FALSE))</f>
        <v/>
      </c>
      <c r="M33" s="105"/>
    </row>
    <row r="34" spans="1:15" ht="14.65" customHeight="1" x14ac:dyDescent="0.25">
      <c r="A34" s="2" t="s">
        <v>5</v>
      </c>
      <c r="B34" s="3"/>
      <c r="C34" s="103" t="s">
        <v>20</v>
      </c>
      <c r="D34" s="2" t="s">
        <v>5</v>
      </c>
      <c r="E34" s="3"/>
      <c r="F34" s="103" t="s">
        <v>21</v>
      </c>
      <c r="G34" s="110"/>
      <c r="H34" s="2" t="s">
        <v>5</v>
      </c>
      <c r="I34" s="3"/>
      <c r="J34" s="103" t="s">
        <v>22</v>
      </c>
      <c r="K34" s="2" t="s">
        <v>5</v>
      </c>
      <c r="L34" s="3"/>
      <c r="M34" s="103" t="s">
        <v>23</v>
      </c>
    </row>
    <row r="35" spans="1:15" x14ac:dyDescent="0.25">
      <c r="A35" s="16" t="str">
        <f>IF(ISERROR(VLOOKUP(CONCATENATE($B$1,A34,$C$34),Input!$A:$F,5,FALSE)),"",VLOOKUP(CONCATENATE($B$1,A34,$C$34),Input!$A:$F,5,FALSE))</f>
        <v>JO10-2</v>
      </c>
      <c r="B35" s="15"/>
      <c r="C35" s="104"/>
      <c r="D35" s="16" t="str">
        <f>IF(ISERROR(VLOOKUP(CONCATENATE($B$1,D34,$F$34),Input!$A:$F,5,FALSE)),"",VLOOKUP(CONCATENATE($B$1,D34,$F$34),Input!$A:$F,5,FALSE))</f>
        <v>JO10-1</v>
      </c>
      <c r="E35" s="15"/>
      <c r="F35" s="104"/>
      <c r="G35" s="110"/>
      <c r="H35" s="16" t="str">
        <f>IF(ISERROR(VLOOKUP(CONCATENATE($B$1,H34,$J$34),Input!$A:$F,5,FALSE)),"",VLOOKUP(CONCATENATE($B$1,H34,$J$34),Input!$A:$F,5,FALSE))</f>
        <v>JO9-1</v>
      </c>
      <c r="I35" s="15"/>
      <c r="J35" s="104"/>
      <c r="K35" s="16" t="str">
        <f>IF(ISERROR(VLOOKUP(CONCATENATE($B$1,K34,$M$34),Input!$A:$F,5,FALSE)),"",VLOOKUP(CONCATENATE($B$1,K34,$M$34),Input!$A:$F,5,FALSE))</f>
        <v>JO9-2</v>
      </c>
      <c r="L35" s="15"/>
      <c r="M35" s="104"/>
    </row>
    <row r="36" spans="1:15" x14ac:dyDescent="0.25">
      <c r="A36" s="4" t="str">
        <f>IF(ISERROR(VLOOKUP(A35,Input!$E:$F,2,FALSE)),"",VLOOKUP(A35,Input!$E:$F,2,FALSE))</f>
        <v>Rood 5A</v>
      </c>
      <c r="B36" s="15"/>
      <c r="C36" s="104"/>
      <c r="D36" s="4" t="str">
        <f>IF(ISERROR(VLOOKUP(D35,Input!$E:$F,2,FALSE)),"",VLOOKUP(D35,Input!$E:$F,2,FALSE))</f>
        <v>Rood 5</v>
      </c>
      <c r="E36" s="15"/>
      <c r="F36" s="104"/>
      <c r="G36" s="110"/>
      <c r="H36" s="4" t="str">
        <f>IF(ISERROR(VLOOKUP(H35,Input!$E:$F,2,FALSE)),"",VLOOKUP(H35,Input!$E:$F,2,FALSE))</f>
        <v>Rood 1</v>
      </c>
      <c r="I36" s="15"/>
      <c r="J36" s="104"/>
      <c r="K36" s="4" t="str">
        <f>IF(ISERROR(VLOOKUP(K35,Input!$E:$F,2,FALSE)),"",VLOOKUP(K35,Input!$E:$F,2,FALSE))</f>
        <v>Rood 1A</v>
      </c>
      <c r="L36" s="15"/>
      <c r="M36" s="104"/>
    </row>
    <row r="37" spans="1:15" x14ac:dyDescent="0.25">
      <c r="A37" s="15" t="s">
        <v>12</v>
      </c>
      <c r="B37" s="15"/>
      <c r="C37" s="104"/>
      <c r="D37" s="15" t="s">
        <v>12</v>
      </c>
      <c r="E37" s="15"/>
      <c r="F37" s="104"/>
      <c r="G37" s="110"/>
      <c r="H37" s="15" t="s">
        <v>12</v>
      </c>
      <c r="I37" s="15"/>
      <c r="J37" s="104"/>
      <c r="K37" s="15" t="s">
        <v>12</v>
      </c>
      <c r="L37" s="15"/>
      <c r="M37" s="104"/>
    </row>
    <row r="38" spans="1:15" x14ac:dyDescent="0.25">
      <c r="A38" s="16" t="str">
        <f>IF(ISERROR(VLOOKUP(CONCATENATE($B$1,A37,$C$34),Input!$A:$F,5,FALSE)),"",VLOOKUP(CONCATENATE($B$1,A37,$C$34),Input!$A:$F,5,FALSE))</f>
        <v>JO8-2</v>
      </c>
      <c r="B38" s="15"/>
      <c r="C38" s="104"/>
      <c r="D38" s="16" t="str">
        <f>IF(ISERROR(VLOOKUP(CONCATENATE($B$1,D37,$F$34),Input!$A:$F,5,FALSE)),"",VLOOKUP(CONCATENATE($B$1,D37,$F$34),Input!$A:$F,5,FALSE))</f>
        <v>JO8-1</v>
      </c>
      <c r="E38" s="15"/>
      <c r="F38" s="104"/>
      <c r="G38" s="110"/>
      <c r="H38" s="16" t="str">
        <f>IF(ISERROR(VLOOKUP(CONCATENATE($B$1,H37,$J$34),Input!$A:$F,5,FALSE)),"",VLOOKUP(CONCATENATE($B$1,H37,$J$34),Input!$A:$F,5,FALSE))</f>
        <v>JO11-1</v>
      </c>
      <c r="I38" s="15"/>
      <c r="J38" s="104"/>
      <c r="K38" s="16" t="str">
        <f>IF(ISERROR(VLOOKUP(CONCATENATE($B$1,K37,$M$34),Input!$A:$F,5,FALSE)),"",VLOOKUP(CONCATENATE($B$1,K37,$M$34),Input!$A:$F,5,FALSE))</f>
        <v>JO11-2</v>
      </c>
      <c r="L38" s="15"/>
      <c r="M38" s="104"/>
    </row>
    <row r="39" spans="1:15" x14ac:dyDescent="0.25">
      <c r="A39" s="4" t="str">
        <f>IF(ISERROR(VLOOKUP(A38,Input!$E:$F,2,FALSE)),"",VLOOKUP(A38,Input!$E:$F,2,FALSE))</f>
        <v>Rood 5</v>
      </c>
      <c r="B39" s="15"/>
      <c r="C39" s="104"/>
      <c r="D39" s="4" t="str">
        <f>IF(ISERROR(VLOOKUP(D38,Input!$E:$F,2,FALSE)),"",VLOOKUP(D38,Input!$E:$F,2,FALSE))</f>
        <v>Rood 5A</v>
      </c>
      <c r="E39" s="15"/>
      <c r="F39" s="104"/>
      <c r="G39" s="110"/>
      <c r="H39" s="4" t="str">
        <f>IF(ISERROR(VLOOKUP(H38,Input!$E:$F,2,FALSE)),"",VLOOKUP(H38,Input!$E:$F,2,FALSE))</f>
        <v>Blauw 2</v>
      </c>
      <c r="I39" s="15"/>
      <c r="J39" s="104"/>
      <c r="K39" s="4" t="str">
        <f>IF(ISERROR(VLOOKUP(K38,Input!$E:$F,2,FALSE)),"",VLOOKUP(K38,Input!$E:$F,2,FALSE))</f>
        <v>Blauw 2A</v>
      </c>
      <c r="L39" s="15"/>
      <c r="M39" s="104"/>
    </row>
    <row r="40" spans="1:15" x14ac:dyDescent="0.25">
      <c r="A40" s="5" t="s">
        <v>13</v>
      </c>
      <c r="B40" s="15"/>
      <c r="C40" s="104"/>
      <c r="D40" s="5" t="s">
        <v>13</v>
      </c>
      <c r="E40" s="15"/>
      <c r="F40" s="104"/>
      <c r="G40" s="110"/>
      <c r="H40" s="5" t="s">
        <v>13</v>
      </c>
      <c r="I40" s="15"/>
      <c r="J40" s="104"/>
      <c r="K40" s="5" t="s">
        <v>13</v>
      </c>
      <c r="L40" s="15"/>
      <c r="M40" s="104"/>
    </row>
    <row r="41" spans="1:15" x14ac:dyDescent="0.25">
      <c r="A41" s="16">
        <f>IF(ISERROR(VLOOKUP(CONCATENATE($B$1,A40,$C$34),Input!$A:$F,5,FALSE)),"",VLOOKUP(CONCATENATE($B$1,A40,$C$34),Input!$A:$F,5,FALSE))</f>
        <v>0</v>
      </c>
      <c r="B41" s="15"/>
      <c r="C41" s="104"/>
      <c r="D41" s="16" t="str">
        <f>IF(ISERROR(VLOOKUP(CONCATENATE($B$1,D40,$F$34),Input!$A:$F,5,FALSE)),"",VLOOKUP(CONCATENATE($B$1,D40,$F$34),Input!$A:$F,5,FALSE))</f>
        <v>MO15-2</v>
      </c>
      <c r="E41" s="15"/>
      <c r="F41" s="104"/>
      <c r="G41" s="110"/>
      <c r="H41" s="16" t="str">
        <f>IF(ISERROR(VLOOKUP(CONCATENATE($B$1,H40,$J$34),Input!$A:$F,5,FALSE)),"",VLOOKUP(CONCATENATE($B$1,H40,$J$34),Input!$A:$F,5,FALSE))</f>
        <v>JO15-2</v>
      </c>
      <c r="I41" s="15"/>
      <c r="J41" s="104"/>
      <c r="K41" s="16" t="str">
        <f>IF(ISERROR(VLOOKUP(CONCATENATE($B$1,K40,$M$34),Input!$A:$F,5,FALSE)),"",VLOOKUP(CONCATENATE($B$1,K40,$M$34),Input!$A:$F,5,FALSE))</f>
        <v>JO15-3</v>
      </c>
      <c r="L41" s="15"/>
      <c r="M41" s="104"/>
      <c r="O41" s="1" t="s">
        <v>14</v>
      </c>
    </row>
    <row r="42" spans="1:15" x14ac:dyDescent="0.25">
      <c r="A42" s="4" t="str">
        <f>IF(ISERROR(VLOOKUP(A41,Input!$E:$F,2,FALSE)),"",VLOOKUP(A41,Input!$E:$F,2,FALSE))</f>
        <v/>
      </c>
      <c r="B42" s="15"/>
      <c r="C42" s="104"/>
      <c r="D42" s="4" t="str">
        <f>IF(ISERROR(VLOOKUP(D41,Input!$E:$F,2,FALSE)),"",VLOOKUP(D41,Input!$E:$F,2,FALSE))</f>
        <v>Blauw 5/5A</v>
      </c>
      <c r="E42" s="15"/>
      <c r="F42" s="104"/>
      <c r="G42" s="110"/>
      <c r="H42" s="4" t="str">
        <f>IF(ISERROR(VLOOKUP(H41,Input!$E:$F,2,FALSE)),"",VLOOKUP(H41,Input!$E:$F,2,FALSE))</f>
        <v>Goud 2</v>
      </c>
      <c r="I42" s="15"/>
      <c r="J42" s="104"/>
      <c r="K42" s="4" t="str">
        <f>IF(ISERROR(VLOOKUP(K41,Input!$E:$F,2,FALSE)),"",VLOOKUP(K41,Input!$E:$F,2,FALSE))</f>
        <v>Goud 1</v>
      </c>
      <c r="L42" s="15"/>
      <c r="M42" s="104"/>
    </row>
    <row r="43" spans="1:15" x14ac:dyDescent="0.25">
      <c r="A43" s="6" t="s">
        <v>15</v>
      </c>
      <c r="B43" s="15"/>
      <c r="C43" s="104"/>
      <c r="D43" s="6" t="s">
        <v>15</v>
      </c>
      <c r="E43" s="15"/>
      <c r="F43" s="104"/>
      <c r="G43" s="110"/>
      <c r="H43" s="6" t="s">
        <v>15</v>
      </c>
      <c r="I43" s="15"/>
      <c r="J43" s="104"/>
      <c r="K43" s="6" t="s">
        <v>15</v>
      </c>
      <c r="L43" s="15"/>
      <c r="M43" s="104"/>
    </row>
    <row r="44" spans="1:15" x14ac:dyDescent="0.25">
      <c r="A44" s="16">
        <f>IF(ISERROR(VLOOKUP(CONCATENATE($B$1,A43,$C$34),Input!$A:$F,5,FALSE)),"",VLOOKUP(CONCATENATE($B$1,A43,$C$34),Input!$A:$F,5,FALSE))</f>
        <v>0</v>
      </c>
      <c r="B44" s="15"/>
      <c r="C44" s="104"/>
      <c r="D44" s="16">
        <f>IF(ISERROR(VLOOKUP(CONCATENATE($B$1,D43,$F$34),Input!$A:$F,5,FALSE)),"",VLOOKUP(CONCATENATE($B$1,D43,$F$34),Input!$A:$F,5,FALSE))</f>
        <v>0</v>
      </c>
      <c r="E44" s="15"/>
      <c r="F44" s="104"/>
      <c r="G44" s="110"/>
      <c r="H44" s="16" t="str">
        <f>IF(ISERROR(VLOOKUP(CONCATENATE($B$1,H43,$J$34),Input!$A:$F,5,FALSE)),"",VLOOKUP(CONCATENATE($B$1,H43,$J$34),Input!$A:$F,5,FALSE))</f>
        <v>MO20-1 (zat)</v>
      </c>
      <c r="I44" s="15"/>
      <c r="J44" s="104"/>
      <c r="K44" s="16" t="str">
        <f>IF(ISERROR(VLOOKUP(CONCATENATE($B$1,K43,$M$34),Input!$A:$F,5,FALSE)),"",VLOOKUP(CONCATENATE($B$1,K43,$M$34),Input!$A:$F,5,FALSE))</f>
        <v>MO20-1 (zat)</v>
      </c>
      <c r="L44" s="15"/>
      <c r="M44" s="104"/>
    </row>
    <row r="45" spans="1:15" x14ac:dyDescent="0.25">
      <c r="A45" s="4" t="str">
        <f>IF(ISERROR(VLOOKUP(A44,Input!$E:$F,2,FALSE)),"",VLOOKUP(A44,Input!$E:$F,2,FALSE))</f>
        <v/>
      </c>
      <c r="B45" s="15"/>
      <c r="C45" s="104"/>
      <c r="D45" s="4" t="str">
        <f>IF(ISERROR(VLOOKUP(D44,Input!$E:$F,2,FALSE)),"",VLOOKUP(D44,Input!$E:$F,2,FALSE))</f>
        <v/>
      </c>
      <c r="E45" s="15"/>
      <c r="F45" s="104"/>
      <c r="G45" s="110"/>
      <c r="H45" s="4" t="str">
        <f>IF(ISERROR(VLOOKUP(H44,Input!$E:$F,2,FALSE)),"",VLOOKUP(H44,Input!$E:$F,2,FALSE))</f>
        <v>Goud 1</v>
      </c>
      <c r="I45" s="15"/>
      <c r="J45" s="104"/>
      <c r="K45" s="4" t="str">
        <f>IF(ISERROR(VLOOKUP(K44,Input!$E:$F,2,FALSE)),"",VLOOKUP(K44,Input!$E:$F,2,FALSE))</f>
        <v>Goud 1</v>
      </c>
      <c r="L45" s="15"/>
      <c r="M45" s="104"/>
    </row>
    <row r="46" spans="1:15" x14ac:dyDescent="0.25">
      <c r="A46" s="6" t="s">
        <v>16</v>
      </c>
      <c r="B46" s="15"/>
      <c r="C46" s="104"/>
      <c r="D46" s="6" t="s">
        <v>16</v>
      </c>
      <c r="E46" s="15"/>
      <c r="F46" s="104"/>
      <c r="G46" s="110"/>
      <c r="H46" s="6" t="s">
        <v>16</v>
      </c>
      <c r="I46" s="15"/>
      <c r="J46" s="104"/>
      <c r="K46" s="6" t="s">
        <v>16</v>
      </c>
      <c r="L46" s="15"/>
      <c r="M46" s="104"/>
    </row>
    <row r="47" spans="1:15" x14ac:dyDescent="0.25">
      <c r="A47" s="16">
        <f>IF(ISERROR(VLOOKUP(CONCATENATE($B$1,A46,$C$34),Input!$A:$F,5,FALSE)),"",VLOOKUP(CONCATENATE($B$1,A46,$C$34),Input!$A:$F,5,FALSE))</f>
        <v>0</v>
      </c>
      <c r="B47" s="15"/>
      <c r="C47" s="104"/>
      <c r="D47" s="16">
        <f>IF(ISERROR(VLOOKUP(CONCATENATE($B$1,D46,$F$34),Input!$A:$F,5,FALSE)),"",VLOOKUP(CONCATENATE($B$1,D46,$F$34),Input!$A:$F,5,FALSE))</f>
        <v>0</v>
      </c>
      <c r="E47" s="15"/>
      <c r="F47" s="104"/>
      <c r="G47" s="110"/>
      <c r="H47" s="16">
        <f>IF(ISERROR(VLOOKUP(CONCATENATE($B$1,H46,$J$34),Input!$A:$F,5,FALSE)),"",VLOOKUP(CONCATENATE($B$1,H46,$J$34),Input!$A:$F,5,FALSE))</f>
        <v>0</v>
      </c>
      <c r="I47" s="15"/>
      <c r="J47" s="104"/>
      <c r="K47" s="16">
        <f>IF(ISERROR(VLOOKUP(CONCATENATE($B$1,K46,$M$34),Input!$A:$F,5,FALSE)),"",VLOOKUP(CONCATENATE($B$1,K46,$M$34),Input!$A:$F,5,FALSE))</f>
        <v>0</v>
      </c>
      <c r="L47" s="15"/>
      <c r="M47" s="104"/>
    </row>
    <row r="48" spans="1:15" x14ac:dyDescent="0.25">
      <c r="A48" s="7" t="str">
        <f>IF(ISERROR(VLOOKUP(A47,Input!$E:$F,2,FALSE)),"",VLOOKUP(A47,Input!$E:$F,2,FALSE))</f>
        <v/>
      </c>
      <c r="B48" s="8"/>
      <c r="C48" s="105"/>
      <c r="D48" s="7" t="str">
        <f>IF(ISERROR(VLOOKUP(D47,Input!$E:$F,2,FALSE)),"",VLOOKUP(D47,Input!$E:$F,2,FALSE))</f>
        <v/>
      </c>
      <c r="E48" s="8"/>
      <c r="F48" s="105"/>
      <c r="G48" s="10"/>
      <c r="H48" s="7" t="str">
        <f>IF(ISERROR(VLOOKUP(H47,Input!$E:$F,2,FALSE)),"",VLOOKUP(H47,Input!$E:$F,2,FALSE))</f>
        <v/>
      </c>
      <c r="I48" s="8"/>
      <c r="J48" s="105"/>
      <c r="K48" s="7" t="str">
        <f>IF(ISERROR(VLOOKUP(K47,Input!$E:$F,2,FALSE)),"",VLOOKUP(K47,Input!$E:$F,2,FALSE))</f>
        <v/>
      </c>
      <c r="L48" s="8"/>
      <c r="M48" s="105"/>
    </row>
    <row r="49" spans="1:13" ht="15.75" thickBot="1" x14ac:dyDescent="0.3">
      <c r="A49" s="9"/>
      <c r="B49" s="9"/>
      <c r="C49" s="9"/>
      <c r="D49" s="9"/>
      <c r="E49" s="9"/>
      <c r="F49" s="9"/>
      <c r="G49" s="10"/>
      <c r="H49" s="9"/>
      <c r="I49" s="9"/>
      <c r="J49" s="9"/>
      <c r="K49" s="9"/>
      <c r="L49" s="9"/>
      <c r="M49" s="9"/>
    </row>
    <row r="50" spans="1:13" x14ac:dyDescent="0.25">
      <c r="A50" s="9"/>
      <c r="B50" s="23"/>
      <c r="C50" s="24"/>
      <c r="D50" s="24"/>
      <c r="E50" s="24"/>
      <c r="F50" s="25"/>
      <c r="H50" s="34" t="s">
        <v>14</v>
      </c>
      <c r="I50" s="9"/>
      <c r="J50" s="9"/>
      <c r="K50" s="9"/>
      <c r="L50" s="9"/>
      <c r="M50" s="9"/>
    </row>
    <row r="51" spans="1:13" x14ac:dyDescent="0.25">
      <c r="A51" s="9"/>
      <c r="B51" s="26"/>
      <c r="C51" s="106" t="s">
        <v>24</v>
      </c>
      <c r="D51" s="106"/>
      <c r="E51" s="106"/>
      <c r="F51" s="27"/>
      <c r="H51" s="34" t="s">
        <v>14</v>
      </c>
      <c r="I51" s="9"/>
      <c r="J51" s="9"/>
      <c r="K51" s="9"/>
      <c r="L51" s="9"/>
      <c r="M51" s="9"/>
    </row>
    <row r="52" spans="1:13" x14ac:dyDescent="0.25">
      <c r="A52" s="9"/>
      <c r="B52" s="26"/>
      <c r="C52" s="15"/>
      <c r="D52" s="15"/>
      <c r="E52" s="15"/>
      <c r="F52" s="27"/>
      <c r="H52" s="9"/>
      <c r="I52" s="9"/>
      <c r="J52" s="9"/>
      <c r="K52" s="9"/>
      <c r="L52" s="9"/>
      <c r="M52" s="9"/>
    </row>
    <row r="53" spans="1:13" ht="15.75" thickBot="1" x14ac:dyDescent="0.3">
      <c r="A53" s="9"/>
      <c r="B53" s="28"/>
      <c r="C53" s="29"/>
      <c r="D53" s="29"/>
      <c r="E53" s="29"/>
      <c r="F53" s="30"/>
      <c r="H53" s="9"/>
      <c r="I53" s="9"/>
      <c r="J53" s="9"/>
      <c r="K53" s="9"/>
      <c r="L53" s="9"/>
      <c r="M53" s="9"/>
    </row>
    <row r="54" spans="1:13" x14ac:dyDescent="0.25">
      <c r="A54" s="9"/>
      <c r="H54" s="9"/>
      <c r="I54" s="9"/>
      <c r="J54" s="9"/>
      <c r="K54" s="9"/>
      <c r="L54" s="9"/>
      <c r="M54" s="9"/>
    </row>
    <row r="55" spans="1:13" x14ac:dyDescent="0.25">
      <c r="B55" s="94" t="s">
        <v>25</v>
      </c>
      <c r="C55" s="95"/>
      <c r="D55" s="95"/>
      <c r="E55" s="95"/>
      <c r="F55" s="95"/>
      <c r="G55" s="96"/>
      <c r="H55" s="34"/>
    </row>
    <row r="56" spans="1:13" x14ac:dyDescent="0.25">
      <c r="B56" s="97"/>
      <c r="C56" s="98"/>
      <c r="D56" s="98"/>
      <c r="E56" s="98"/>
      <c r="F56" s="98"/>
      <c r="G56" s="99"/>
    </row>
    <row r="57" spans="1:13" x14ac:dyDescent="0.25">
      <c r="B57" s="97"/>
      <c r="C57" s="98"/>
      <c r="D57" s="98"/>
      <c r="E57" s="98"/>
      <c r="F57" s="98"/>
      <c r="G57" s="99"/>
    </row>
    <row r="58" spans="1:13" x14ac:dyDescent="0.25">
      <c r="B58" s="97"/>
      <c r="C58" s="98"/>
      <c r="D58" s="98"/>
      <c r="E58" s="98"/>
      <c r="F58" s="98"/>
      <c r="G58" s="99"/>
    </row>
    <row r="59" spans="1:13" x14ac:dyDescent="0.25">
      <c r="B59" s="100"/>
      <c r="C59" s="101"/>
      <c r="D59" s="101"/>
      <c r="E59" s="101"/>
      <c r="F59" s="101"/>
      <c r="G59" s="102"/>
    </row>
    <row r="61" spans="1:13" x14ac:dyDescent="0.25">
      <c r="B61" s="33"/>
    </row>
  </sheetData>
  <mergeCells count="17">
    <mergeCell ref="A3:F3"/>
    <mergeCell ref="G3:G47"/>
    <mergeCell ref="H3:M3"/>
    <mergeCell ref="C4:C18"/>
    <mergeCell ref="F4:F18"/>
    <mergeCell ref="J4:J18"/>
    <mergeCell ref="M4:M18"/>
    <mergeCell ref="C19:C33"/>
    <mergeCell ref="F19:F33"/>
    <mergeCell ref="J19:J33"/>
    <mergeCell ref="B55:G59"/>
    <mergeCell ref="M19:M33"/>
    <mergeCell ref="C34:C48"/>
    <mergeCell ref="F34:F48"/>
    <mergeCell ref="J34:J48"/>
    <mergeCell ref="M34:M48"/>
    <mergeCell ref="C51:E5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B9CF36-FE8D-45FF-9C68-28D8150F0389}">
          <x14:formula1>
            <xm:f>Lists!$A$2:$A$8</xm:f>
          </x14:formula1>
          <xm:sqref>B1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CF3D-FA69-42BB-9A4C-E64D45C47633}">
  <dimension ref="A1:R61"/>
  <sheetViews>
    <sheetView showZeros="0" zoomScale="70" zoomScaleNormal="70" workbookViewId="0">
      <selection activeCell="A12" sqref="A12"/>
    </sheetView>
  </sheetViews>
  <sheetFormatPr defaultColWidth="8.7109375" defaultRowHeight="15" outlineLevelRow="2" x14ac:dyDescent="0.25"/>
  <cols>
    <col min="1" max="1" width="11.7109375" style="1" bestFit="1" customWidth="1"/>
    <col min="2" max="2" width="11.42578125" style="1" bestFit="1" customWidth="1"/>
    <col min="3" max="3" width="8.7109375" style="1"/>
    <col min="4" max="4" width="11.42578125" style="1" bestFit="1" customWidth="1"/>
    <col min="5" max="7" width="8.7109375" style="1"/>
    <col min="8" max="8" width="24.28515625" style="1" customWidth="1"/>
    <col min="9" max="10" width="8.7109375" style="1"/>
    <col min="11" max="11" width="9.28515625" style="1" customWidth="1"/>
    <col min="12" max="17" width="8.7109375" style="1"/>
    <col min="18" max="18" width="10.140625" style="1" bestFit="1" customWidth="1"/>
    <col min="19" max="21" width="8.7109375" style="1"/>
    <col min="22" max="22" width="10.28515625" style="1" bestFit="1" customWidth="1"/>
    <col min="23" max="16384" width="8.7109375" style="1"/>
  </cols>
  <sheetData>
    <row r="1" spans="1:18" x14ac:dyDescent="0.25">
      <c r="A1" s="11" t="s">
        <v>0</v>
      </c>
      <c r="B1" s="13" t="s">
        <v>1</v>
      </c>
      <c r="H1" s="61"/>
    </row>
    <row r="3" spans="1:18" x14ac:dyDescent="0.25">
      <c r="A3" s="107" t="s">
        <v>2</v>
      </c>
      <c r="B3" s="108"/>
      <c r="C3" s="108"/>
      <c r="D3" s="108"/>
      <c r="E3" s="108"/>
      <c r="F3" s="109"/>
      <c r="G3" s="110" t="s">
        <v>3</v>
      </c>
      <c r="H3" s="107" t="s">
        <v>4</v>
      </c>
      <c r="I3" s="108"/>
      <c r="J3" s="108"/>
      <c r="K3" s="108"/>
      <c r="L3" s="108"/>
      <c r="M3" s="109"/>
      <c r="O3" s="20"/>
    </row>
    <row r="4" spans="1:18" ht="14.65" customHeight="1" x14ac:dyDescent="0.25">
      <c r="A4" s="2" t="s">
        <v>27</v>
      </c>
      <c r="B4" s="3"/>
      <c r="C4" s="103" t="s">
        <v>6</v>
      </c>
      <c r="D4" s="2" t="s">
        <v>27</v>
      </c>
      <c r="E4" s="3"/>
      <c r="F4" s="103" t="s">
        <v>7</v>
      </c>
      <c r="G4" s="110"/>
      <c r="H4" s="2" t="s">
        <v>27</v>
      </c>
      <c r="I4" s="3"/>
      <c r="J4" s="103" t="s">
        <v>8</v>
      </c>
      <c r="K4" s="2" t="s">
        <v>27</v>
      </c>
      <c r="L4" s="3"/>
      <c r="M4" s="103" t="s">
        <v>9</v>
      </c>
      <c r="O4" s="20"/>
      <c r="P4" s="61"/>
      <c r="R4" s="31"/>
    </row>
    <row r="5" spans="1:18" x14ac:dyDescent="0.25">
      <c r="A5" s="16">
        <f>IF(ISERROR(VLOOKUP(CONCATENATE($B$1,A4,$C$4),Input!$A:$F,5,FALSE)),"",VLOOKUP(CONCATENATE($B$1,A4,$C$4),Input!$A:$F,5,FALSE))</f>
        <v>0</v>
      </c>
      <c r="B5" s="15"/>
      <c r="C5" s="104"/>
      <c r="D5" s="16">
        <f>IF(ISERROR(VLOOKUP(CONCATENATE($B$1,D4,$F$4),Input!$A:$F,5,FALSE)),"",VLOOKUP(CONCATENATE($B$1,D4,$F$4),Input!$A:$F,5,FALSE))</f>
        <v>0</v>
      </c>
      <c r="E5" s="17"/>
      <c r="F5" s="104"/>
      <c r="G5" s="110"/>
      <c r="H5" s="16">
        <f>IF(ISERROR(VLOOKUP(CONCATENATE($B$1,H4,$J$4),Input!$A:$F,5,FALSE)),"",VLOOKUP(CONCATENATE($B$1,H4,$J$4),Input!$A:$F,5,FALSE))</f>
        <v>0</v>
      </c>
      <c r="I5" s="15"/>
      <c r="J5" s="104"/>
      <c r="K5" s="16">
        <f>IF(ISERROR(VLOOKUP(CONCATENATE($B$1,K4,$M$4),Input!$A:$F,5,FALSE)),"",VLOOKUP(CONCATENATE($B$1,K4,$M$4),Input!$A:$F,5,FALSE))</f>
        <v>0</v>
      </c>
      <c r="L5" s="17"/>
      <c r="M5" s="104"/>
      <c r="O5" s="19" t="s">
        <v>10</v>
      </c>
      <c r="P5" s="61"/>
      <c r="R5" s="31"/>
    </row>
    <row r="6" spans="1:18" x14ac:dyDescent="0.25">
      <c r="A6" s="4" t="str">
        <f>IF(ISERROR(VLOOKUP(A5,Input!$E:$F,2,FALSE)),"",VLOOKUP(A5,Input!$E:$F,2,FALSE))</f>
        <v/>
      </c>
      <c r="B6" s="15"/>
      <c r="C6" s="104"/>
      <c r="D6" s="4" t="str">
        <f>IF(ISERROR(VLOOKUP(D5,Input!$E:$F,2,FALSE)),"",VLOOKUP(D5,Input!$E:$F,2,FALSE))</f>
        <v/>
      </c>
      <c r="E6" s="18"/>
      <c r="F6" s="104"/>
      <c r="G6" s="110"/>
      <c r="H6" s="4" t="str">
        <f>IF(ISERROR(VLOOKUP(H5,Input!$E:$F,2,FALSE)),"",VLOOKUP(H5,Input!$E:$F,2,FALSE))</f>
        <v/>
      </c>
      <c r="I6" s="15"/>
      <c r="J6" s="104"/>
      <c r="K6" s="4" t="str">
        <f>IF(ISERROR(VLOOKUP(K5,Input!$E:$F,2,FALSE)),"",VLOOKUP(K5,Input!$E:$F,2,FALSE))</f>
        <v/>
      </c>
      <c r="L6" s="18"/>
      <c r="M6" s="104"/>
      <c r="O6" s="19" t="s">
        <v>11</v>
      </c>
    </row>
    <row r="7" spans="1:18" x14ac:dyDescent="0.25">
      <c r="A7" s="15" t="s">
        <v>28</v>
      </c>
      <c r="B7" s="15"/>
      <c r="C7" s="104"/>
      <c r="D7" s="15" t="s">
        <v>28</v>
      </c>
      <c r="E7" s="15"/>
      <c r="F7" s="104"/>
      <c r="G7" s="110"/>
      <c r="H7" s="15" t="s">
        <v>28</v>
      </c>
      <c r="I7" s="15"/>
      <c r="J7" s="104"/>
      <c r="K7" s="15" t="s">
        <v>28</v>
      </c>
      <c r="L7" s="15"/>
      <c r="M7" s="104"/>
      <c r="O7" s="20"/>
    </row>
    <row r="8" spans="1:18" x14ac:dyDescent="0.25">
      <c r="A8" s="16">
        <f>IF(ISERROR(VLOOKUP(CONCATENATE($B$1,A7,$C$4),Input!$A:$F,5,FALSE)),"",VLOOKUP(CONCATENATE($B$1,A7,$C$4),Input!$A:$F,5,FALSE))</f>
        <v>0</v>
      </c>
      <c r="B8" s="15"/>
      <c r="C8" s="104"/>
      <c r="D8" s="16" t="str">
        <f>IF(ISERROR(VLOOKUP(CONCATENATE($B$1,D7,$F$4),Input!$A:$F,5,FALSE)),"",VLOOKUP(CONCATENATE($B$1,D7,$F$4),Input!$A:$F,5,FALSE))</f>
        <v>JO16-3</v>
      </c>
      <c r="E8" s="17"/>
      <c r="F8" s="104"/>
      <c r="G8" s="110"/>
      <c r="H8" s="16" t="str">
        <f>IF(ISERROR(VLOOKUP(CONCATENATE($B$1,H7,$J$4),Input!$A:$F,5,FALSE)),"",VLOOKUP(CONCATENATE($B$1,H7,$J$4),Input!$A:$F,5,FALSE))</f>
        <v>JO12-3</v>
      </c>
      <c r="I8" s="15"/>
      <c r="J8" s="104"/>
      <c r="K8" s="16" t="str">
        <f>IF(ISERROR(VLOOKUP(CONCATENATE($B$1,K7,$M$4),Input!$A:$F,5,FALSE)),"",VLOOKUP(CONCATENATE($B$1,K7,$M$4),Input!$A:$F,5,FALSE))</f>
        <v>JO12-4</v>
      </c>
      <c r="L8" s="17"/>
      <c r="M8" s="104"/>
      <c r="O8" s="20"/>
    </row>
    <row r="9" spans="1:18" x14ac:dyDescent="0.25">
      <c r="A9" s="4" t="str">
        <f>IF(ISERROR(VLOOKUP(A8,Input!$E:$F,2,FALSE)),"",VLOOKUP(A8,Input!$E:$F,2,FALSE))</f>
        <v/>
      </c>
      <c r="B9" s="15"/>
      <c r="C9" s="104"/>
      <c r="D9" s="4" t="str">
        <f>IF(ISERROR(VLOOKUP(D8,Input!$E:$F,2,FALSE)),"",VLOOKUP(D8,Input!$E:$F,2,FALSE))</f>
        <v>Goud 1</v>
      </c>
      <c r="E9" s="18"/>
      <c r="F9" s="104"/>
      <c r="G9" s="110"/>
      <c r="H9" s="4" t="str">
        <f>IF(ISERROR(VLOOKUP(H8,Input!$E:$F,2,FALSE)),"",VLOOKUP(H8,Input!$E:$F,2,FALSE))</f>
        <v>Blauw 1</v>
      </c>
      <c r="I9" s="15"/>
      <c r="J9" s="104"/>
      <c r="K9" s="4" t="str">
        <f>IF(ISERROR(VLOOKUP(K8,Input!$E:$F,2,FALSE)),"",VLOOKUP(K8,Input!$E:$F,2,FALSE))</f>
        <v>Blauw 1A</v>
      </c>
      <c r="L9" s="18"/>
      <c r="M9" s="104"/>
      <c r="O9" s="20"/>
    </row>
    <row r="10" spans="1:18" x14ac:dyDescent="0.25">
      <c r="A10" s="5" t="s">
        <v>13</v>
      </c>
      <c r="B10" s="15"/>
      <c r="C10" s="104"/>
      <c r="D10" s="5" t="s">
        <v>13</v>
      </c>
      <c r="E10" s="15"/>
      <c r="F10" s="104"/>
      <c r="G10" s="110"/>
      <c r="H10" s="5" t="s">
        <v>13</v>
      </c>
      <c r="I10" s="15"/>
      <c r="J10" s="104"/>
      <c r="K10" s="5" t="s">
        <v>13</v>
      </c>
      <c r="L10" s="15"/>
      <c r="M10" s="104"/>
    </row>
    <row r="11" spans="1:18" x14ac:dyDescent="0.25">
      <c r="A11" s="16" t="str">
        <f>IF(ISERROR(VLOOKUP(CONCATENATE($B$1,A10,$C$4),Input!$A:$F,5,FALSE)),"",VLOOKUP(CONCATENATE($B$1,A10,$C$4),Input!$A:$F,5,FALSE))</f>
        <v>JO15-1</v>
      </c>
      <c r="B11" s="15"/>
      <c r="C11" s="104"/>
      <c r="D11" s="32" t="str">
        <f>IF(ISERROR(VLOOKUP(CONCATENATE($B$1,D10,$F$4),Input!$A:$F,5,FALSE)),"",VLOOKUP(CONCATENATE($B$1,D10,$F$4),Input!$A:$F,5,FALSE))</f>
        <v>JO15-1</v>
      </c>
      <c r="E11" s="17" t="s">
        <v>14</v>
      </c>
      <c r="F11" s="104"/>
      <c r="G11" s="110"/>
      <c r="H11" s="16" t="str">
        <f>IF(ISERROR(VLOOKUP(CONCATENATE($B$1,H10,$J$4),Input!$A:$F,5,FALSE)),"",VLOOKUP(CONCATENATE($B$1,H10,$J$4),Input!$A:$F,5,FALSE))</f>
        <v>JO19-1 (zon)</v>
      </c>
      <c r="I11" s="15"/>
      <c r="J11" s="104"/>
      <c r="K11" s="16" t="str">
        <f>IF(ISERROR(VLOOKUP(CONCATENATE($B$1,K10,$M$4),Input!$A:$F,5,FALSE)),"",VLOOKUP(CONCATENATE($B$1,K10,$M$4),Input!$A:$F,5,FALSE))</f>
        <v>JO19-1 (zon)</v>
      </c>
      <c r="L11" s="17"/>
      <c r="M11" s="104"/>
    </row>
    <row r="12" spans="1:18" x14ac:dyDescent="0.25">
      <c r="A12" s="4" t="str">
        <f>IF(ISERROR(VLOOKUP(A11,Input!$E:$F,2,FALSE)),"",VLOOKUP(A11,Input!$E:$F,2,FALSE))</f>
        <v>Goud 1</v>
      </c>
      <c r="B12" s="15"/>
      <c r="C12" s="104"/>
      <c r="D12" s="4" t="str">
        <f>IF(ISERROR(VLOOKUP(D11,Input!$E:$F,2,FALSE)),"",VLOOKUP(D11,Input!$E:$F,2,FALSE))</f>
        <v>Goud 1</v>
      </c>
      <c r="E12" s="18" t="s">
        <v>14</v>
      </c>
      <c r="F12" s="104"/>
      <c r="G12" s="110"/>
      <c r="H12" s="4" t="str">
        <f>IF(ISERROR(VLOOKUP(H11,Input!$E:$F,2,FALSE)),"",VLOOKUP(H11,Input!$E:$F,2,FALSE))</f>
        <v>Goud 3</v>
      </c>
      <c r="I12" s="15"/>
      <c r="J12" s="104"/>
      <c r="K12" s="4" t="str">
        <f>IF(ISERROR(VLOOKUP(K11,Input!$E:$F,2,FALSE)),"",VLOOKUP(K11,Input!$E:$F,2,FALSE))</f>
        <v>Goud 3</v>
      </c>
      <c r="L12" s="18"/>
      <c r="M12" s="104"/>
    </row>
    <row r="13" spans="1:18" x14ac:dyDescent="0.25">
      <c r="A13" s="6" t="s">
        <v>15</v>
      </c>
      <c r="B13" s="15"/>
      <c r="C13" s="104"/>
      <c r="D13" s="6" t="s">
        <v>15</v>
      </c>
      <c r="E13" s="15"/>
      <c r="F13" s="104"/>
      <c r="G13" s="110"/>
      <c r="H13" s="6" t="s">
        <v>15</v>
      </c>
      <c r="I13" s="15"/>
      <c r="J13" s="104"/>
      <c r="K13" s="6" t="s">
        <v>15</v>
      </c>
      <c r="L13" s="15"/>
      <c r="M13" s="104"/>
    </row>
    <row r="14" spans="1:18" x14ac:dyDescent="0.25">
      <c r="A14" s="16" t="str">
        <f>IF(ISERROR(VLOOKUP(CONCATENATE($B$1,A13,$C$4),Input!$A:$F,5,FALSE)),"",VLOOKUP(CONCATENATE($B$1,A13,$C$4),Input!$A:$F,5,FALSE))</f>
        <v>VR 1</v>
      </c>
      <c r="B14" s="15"/>
      <c r="C14" s="104"/>
      <c r="D14" s="16" t="str">
        <f>IF(ISERROR(VLOOKUP(CONCATENATE($B$1,D13,$F$4),Input!$A:$F,5,FALSE)),"",VLOOKUP(CONCATENATE($B$1,D13,$F$4),Input!$A:$F,5,FALSE))</f>
        <v>VR 1</v>
      </c>
      <c r="E14" s="17"/>
      <c r="F14" s="104"/>
      <c r="G14" s="110"/>
      <c r="H14" s="16" t="str">
        <f>IF(ISERROR(VLOOKUP(CONCATENATE($B$1,H13,$J$4),Input!$A:$F,5,FALSE)),"",VLOOKUP(CONCATENATE($B$1,H13,$J$4),Input!$A:$F,5,FALSE))</f>
        <v>Heren Selectie</v>
      </c>
      <c r="I14" s="15"/>
      <c r="J14" s="104"/>
      <c r="K14" s="16" t="str">
        <f>IF(ISERROR(VLOOKUP(CONCATENATE($B$1,K13,$M$4),Input!$A:$F,5,FALSE)),"",VLOOKUP(CONCATENATE($B$1,K13,$M$4),Input!$A:$F,5,FALSE))</f>
        <v>Heren Selectie</v>
      </c>
      <c r="L14" s="17"/>
      <c r="M14" s="104"/>
    </row>
    <row r="15" spans="1:18" x14ac:dyDescent="0.25">
      <c r="A15" s="4" t="str">
        <f>IF(ISERROR(VLOOKUP(A14,Input!$E:$F,2,FALSE)),"",VLOOKUP(A14,Input!$E:$F,2,FALSE))</f>
        <v>Goud 2</v>
      </c>
      <c r="B15" s="15"/>
      <c r="C15" s="104"/>
      <c r="D15" s="4" t="str">
        <f>IF(ISERROR(VLOOKUP(D14,Input!$E:$F,2,FALSE)),"",VLOOKUP(D14,Input!$E:$F,2,FALSE))</f>
        <v>Goud 2</v>
      </c>
      <c r="E15" s="18" t="str">
        <f>IF(ISERROR(VLOOKUP(E14,Input!$E:$F,2,FALSE)),"",VLOOKUP(E14,Input!$E:$F,2,FALSE))</f>
        <v/>
      </c>
      <c r="F15" s="104"/>
      <c r="G15" s="110"/>
      <c r="H15" s="4" t="str">
        <f>IF(ISERROR(VLOOKUP(H14,Input!$E:$F,2,FALSE)),"",VLOOKUP(H14,Input!$E:$F,2,FALSE))</f>
        <v>Selectie hok</v>
      </c>
      <c r="I15" s="15"/>
      <c r="J15" s="104"/>
      <c r="K15" s="4" t="str">
        <f>IF(ISERROR(VLOOKUP(K14,Input!$E:$F,2,FALSE)),"",VLOOKUP(K14,Input!$E:$F,2,FALSE))</f>
        <v>Selectie hok</v>
      </c>
      <c r="L15" s="18" t="str">
        <f>IF(ISERROR(VLOOKUP(L14,Input!$E:$F,2,FALSE)),"",VLOOKUP(L14,Input!$E:$F,2,FALSE))</f>
        <v/>
      </c>
      <c r="M15" s="104"/>
    </row>
    <row r="16" spans="1:18" x14ac:dyDescent="0.25">
      <c r="A16" s="6" t="s">
        <v>16</v>
      </c>
      <c r="B16" s="15"/>
      <c r="C16" s="104"/>
      <c r="D16" s="6" t="s">
        <v>16</v>
      </c>
      <c r="E16" s="15"/>
      <c r="F16" s="104"/>
      <c r="G16" s="110"/>
      <c r="H16" s="6" t="s">
        <v>16</v>
      </c>
      <c r="I16" s="15"/>
      <c r="J16" s="104"/>
      <c r="K16" s="6" t="s">
        <v>16</v>
      </c>
      <c r="L16" s="15"/>
      <c r="M16" s="104"/>
    </row>
    <row r="17" spans="1:14" x14ac:dyDescent="0.25">
      <c r="A17" s="16" t="str">
        <f>IF(ISERROR(VLOOKUP(CONCATENATE($B$1,A16,$C$4),Input!$A:$F,5,FALSE)),"",VLOOKUP(CONCATENATE($B$1,A16,$C$4),Input!$A:$F,5,FALSE))</f>
        <v>VR 1</v>
      </c>
      <c r="B17" s="15"/>
      <c r="C17" s="104"/>
      <c r="D17" s="16" t="str">
        <f>IF(ISERROR(VLOOKUP(CONCATENATE($B$1,D16,$F$4),Input!$A:$F,5,FALSE)),"",VLOOKUP(CONCATENATE($B$1,D16,$F$4),Input!$A:$F,5,FALSE))</f>
        <v>VR 1</v>
      </c>
      <c r="E17" s="17"/>
      <c r="F17" s="104"/>
      <c r="G17" s="110"/>
      <c r="H17" s="16" t="str">
        <f>IF(ISERROR(VLOOKUP(CONCATENATE($B$1,H16,$J$4),Input!$A:$F,5,FALSE)),"",VLOOKUP(CONCATENATE($B$1,H16,$J$4),Input!$A:$F,5,FALSE))</f>
        <v>Heren Selectie</v>
      </c>
      <c r="I17" s="15"/>
      <c r="J17" s="104"/>
      <c r="K17" s="16" t="str">
        <f>IF(ISERROR(VLOOKUP(CONCATENATE($B$1,K16,$M$4),Input!$A:$F,5,FALSE)),"",VLOOKUP(CONCATENATE($B$1,K16,$M$4),Input!$A:$F,5,FALSE))</f>
        <v>Heren Selectie</v>
      </c>
      <c r="L17" s="17"/>
      <c r="M17" s="104"/>
    </row>
    <row r="18" spans="1:14" x14ac:dyDescent="0.25">
      <c r="A18" s="7" t="str">
        <f>IF(ISERROR(VLOOKUP(A17,Input!$E:$F,2,FALSE)),"",VLOOKUP(A17,Input!$E:$F,2,FALSE))</f>
        <v>Goud 2</v>
      </c>
      <c r="B18" s="8"/>
      <c r="C18" s="105"/>
      <c r="D18" s="7" t="str">
        <f>IF(ISERROR(VLOOKUP(D17,Input!$E:$F,2,FALSE)),"",VLOOKUP(D17,Input!$E:$F,2,FALSE))</f>
        <v>Goud 2</v>
      </c>
      <c r="E18" s="21" t="str">
        <f>IF(ISERROR(VLOOKUP(E17,Input!$E:$F,2,FALSE)),"",VLOOKUP(E17,Input!$E:$F,2,FALSE))</f>
        <v/>
      </c>
      <c r="F18" s="105"/>
      <c r="G18" s="110"/>
      <c r="H18" s="7" t="str">
        <f>IF(ISERROR(VLOOKUP(H17,Input!$E:$F,2,FALSE)),"",VLOOKUP(H17,Input!$E:$F,2,FALSE))</f>
        <v>Selectie hok</v>
      </c>
      <c r="I18" s="8"/>
      <c r="J18" s="105"/>
      <c r="K18" s="7" t="str">
        <f>IF(ISERROR(VLOOKUP(K17,Input!$E:$F,2,FALSE)),"",VLOOKUP(K17,Input!$E:$F,2,FALSE))</f>
        <v>Selectie hok</v>
      </c>
      <c r="L18" s="21" t="str">
        <f>IF(ISERROR(VLOOKUP(L17,Input!$E:$F,2,FALSE)),"",VLOOKUP(L17,Input!$E:$F,2,FALSE))</f>
        <v/>
      </c>
      <c r="M18" s="105"/>
    </row>
    <row r="19" spans="1:14" ht="14.65" hidden="1" customHeight="1" outlineLevel="2" x14ac:dyDescent="0.25">
      <c r="A19" s="2" t="s">
        <v>27</v>
      </c>
      <c r="B19" s="3"/>
      <c r="C19" s="103" t="s">
        <v>17</v>
      </c>
      <c r="D19" s="2" t="s">
        <v>27</v>
      </c>
      <c r="E19" s="3"/>
      <c r="F19" s="103" t="s">
        <v>11</v>
      </c>
      <c r="G19" s="110"/>
      <c r="H19" s="2" t="s">
        <v>27</v>
      </c>
      <c r="I19" s="3"/>
      <c r="J19" s="103" t="s">
        <v>10</v>
      </c>
      <c r="K19" s="2" t="s">
        <v>27</v>
      </c>
      <c r="L19" s="3"/>
      <c r="M19" s="103" t="s">
        <v>18</v>
      </c>
    </row>
    <row r="20" spans="1:14" ht="14.65" hidden="1" customHeight="1" outlineLevel="2" x14ac:dyDescent="0.25">
      <c r="A20" s="16">
        <f>IF(ISERROR(VLOOKUP(CONCATENATE($B$1,A19,$C$19),Input!$A:$F,5,FALSE)),"",VLOOKUP(CONCATENATE($B$1,A19,$C$19),Input!$A:$F,5,FALSE))</f>
        <v>0</v>
      </c>
      <c r="B20" s="15"/>
      <c r="C20" s="104"/>
      <c r="D20" s="16">
        <f>IF(ISERROR(VLOOKUP(CONCATENATE($B$1,D19,$F$19),Input!$A:$F,5,FALSE)),"",VLOOKUP(CONCATENATE($B$1,D19,$F$19),Input!$A:$F,5,FALSE))</f>
        <v>0</v>
      </c>
      <c r="E20" s="17"/>
      <c r="F20" s="104"/>
      <c r="G20" s="110"/>
      <c r="H20" s="16">
        <f>IF(ISERROR(VLOOKUP(CONCATENATE($B$1,H19,$J$19),Input!$A:$F,5,FALSE)),"",VLOOKUP(CONCATENATE($B$1,H19,$J$19),Input!$A:$F,5,FALSE))</f>
        <v>0</v>
      </c>
      <c r="I20" s="15"/>
      <c r="J20" s="104"/>
      <c r="K20" s="16">
        <f>IF(ISERROR(VLOOKUP(CONCATENATE($B$1,K19,$M$19),Input!$A:$F,5,FALSE)),"",VLOOKUP(CONCATENATE($B$1,K19,$M$19),Input!$A:$F,5,FALSE))</f>
        <v>0</v>
      </c>
      <c r="L20" s="17"/>
      <c r="M20" s="104"/>
    </row>
    <row r="21" spans="1:14" ht="14.65" hidden="1" customHeight="1" outlineLevel="2" x14ac:dyDescent="0.25">
      <c r="A21" s="4" t="str">
        <f>IF(ISERROR(VLOOKUP(A20,Input!$E:$F,2,FALSE)),"",VLOOKUP(A20,Input!$E:$F,2,FALSE))</f>
        <v/>
      </c>
      <c r="B21" s="15"/>
      <c r="C21" s="104"/>
      <c r="D21" s="4" t="str">
        <f>IF(ISERROR(VLOOKUP(D20,Input!$E:$F,2,FALSE)),"",VLOOKUP(D20,Input!$E:$F,2,FALSE))</f>
        <v/>
      </c>
      <c r="E21" s="18"/>
      <c r="F21" s="104"/>
      <c r="G21" s="110"/>
      <c r="H21" s="4" t="str">
        <f>IF(ISERROR(VLOOKUP(H20,Input!$E:$F,2,FALSE)),"",VLOOKUP(H20,Input!$E:$F,2,FALSE))</f>
        <v/>
      </c>
      <c r="I21" s="15"/>
      <c r="J21" s="104"/>
      <c r="K21" s="4" t="str">
        <f>IF(ISERROR(VLOOKUP(K20,Input!$E:$F,2,FALSE)),"",VLOOKUP(K20,Input!$E:$F,2,FALSE))</f>
        <v/>
      </c>
      <c r="L21" s="18"/>
      <c r="M21" s="104"/>
    </row>
    <row r="22" spans="1:14" outlineLevel="1" collapsed="1" x14ac:dyDescent="0.25">
      <c r="A22" s="15" t="s">
        <v>28</v>
      </c>
      <c r="B22" s="15"/>
      <c r="C22" s="104"/>
      <c r="D22" s="15" t="s">
        <v>28</v>
      </c>
      <c r="E22" s="15"/>
      <c r="F22" s="104"/>
      <c r="G22" s="110"/>
      <c r="H22" s="15" t="s">
        <v>28</v>
      </c>
      <c r="I22" s="15"/>
      <c r="J22" s="104"/>
      <c r="K22" s="15" t="s">
        <v>28</v>
      </c>
      <c r="L22" s="15"/>
      <c r="M22" s="104"/>
    </row>
    <row r="23" spans="1:14" outlineLevel="1" x14ac:dyDescent="0.25">
      <c r="A23" s="16">
        <f>IF(ISERROR(VLOOKUP(CONCATENATE($B$1,A22,$C$19),Input!$A:$F,5,FALSE)),"",VLOOKUP(CONCATENATE($B$1,A22,$C$19),Input!$A:$F,5,FALSE))</f>
        <v>0</v>
      </c>
      <c r="B23" s="15"/>
      <c r="C23" s="104"/>
      <c r="D23" s="16">
        <f>IF(ISERROR(VLOOKUP(CONCATENATE($B$1,D22,$F$19),Input!$A:$F,5,FALSE)),"",VLOOKUP(CONCATENATE($B$1,D22,$F$19),Input!$A:$F,5,FALSE))</f>
        <v>0</v>
      </c>
      <c r="E23" s="17"/>
      <c r="F23" s="104"/>
      <c r="G23" s="110"/>
      <c r="H23" s="16" t="str">
        <f>IF(ISERROR(VLOOKUP(CONCATENATE($B$1,H22,$J$19),Input!$A:$F,5,FALSE)),"",VLOOKUP(CONCATENATE($B$1,H22,$J$19),Input!$A:$F,5,FALSE))</f>
        <v>JO12-5</v>
      </c>
      <c r="I23" s="15"/>
      <c r="J23" s="104"/>
      <c r="K23" s="16" t="str">
        <f>IF(ISERROR(VLOOKUP(CONCATENATE($B$1,K22,$M$19),Input!$A:$F,5,FALSE)),"",VLOOKUP(CONCATENATE($B$1,K22,$M$19),Input!$A:$F,5,FALSE))</f>
        <v>JO12-6</v>
      </c>
      <c r="L23" s="17"/>
      <c r="M23" s="104"/>
    </row>
    <row r="24" spans="1:14" outlineLevel="1" x14ac:dyDescent="0.25">
      <c r="A24" s="4" t="str">
        <f>IF(ISERROR(VLOOKUP(A23,Input!$E:$F,2,FALSE)),"",VLOOKUP(A23,Input!$E:$F,2,FALSE))</f>
        <v/>
      </c>
      <c r="B24" s="15"/>
      <c r="C24" s="104"/>
      <c r="D24" s="4" t="str">
        <f>IF(ISERROR(VLOOKUP(D23,Input!$E:$F,2,FALSE)),"",VLOOKUP(D23,Input!$E:$F,2,FALSE))</f>
        <v/>
      </c>
      <c r="E24" s="18"/>
      <c r="F24" s="104"/>
      <c r="G24" s="110"/>
      <c r="H24" s="4" t="str">
        <f>IF(ISERROR(VLOOKUP(H23,Input!$E:$F,2,FALSE)),"",VLOOKUP(H23,Input!$E:$F,2,FALSE))</f>
        <v>Blauw 2</v>
      </c>
      <c r="I24" s="15"/>
      <c r="J24" s="104"/>
      <c r="K24" s="4" t="str">
        <f>IF(ISERROR(VLOOKUP(K23,Input!$E:$F,2,FALSE)),"",VLOOKUP(K23,Input!$E:$F,2,FALSE))</f>
        <v>Blauw 2A</v>
      </c>
      <c r="L24" s="18"/>
      <c r="M24" s="104"/>
      <c r="N24" s="22" t="s">
        <v>19</v>
      </c>
    </row>
    <row r="25" spans="1:14" outlineLevel="1" x14ac:dyDescent="0.25">
      <c r="A25" s="5" t="s">
        <v>13</v>
      </c>
      <c r="B25" s="15"/>
      <c r="C25" s="104"/>
      <c r="D25" s="5" t="s">
        <v>13</v>
      </c>
      <c r="E25" s="15"/>
      <c r="F25" s="104"/>
      <c r="G25" s="110"/>
      <c r="H25" s="5" t="s">
        <v>13</v>
      </c>
      <c r="I25" s="15"/>
      <c r="J25" s="104"/>
      <c r="K25" s="5" t="s">
        <v>13</v>
      </c>
      <c r="L25" s="15"/>
      <c r="M25" s="104"/>
    </row>
    <row r="26" spans="1:14" outlineLevel="1" x14ac:dyDescent="0.25">
      <c r="A26" s="16" t="str">
        <f>IF(ISERROR(VLOOKUP(CONCATENATE($B$1,A25,$C$19),Input!$A:$F,5,FALSE)),"",VLOOKUP(CONCATENATE($B$1,A25,$C$19),Input!$A:$F,5,FALSE))</f>
        <v>MO13-1</v>
      </c>
      <c r="B26" s="15"/>
      <c r="C26" s="104"/>
      <c r="D26" s="16" t="str">
        <f>IF(ISERROR(VLOOKUP(CONCATENATE($B$1,D25,$F$19),Input!$A:$F,5,FALSE)),"",VLOOKUP(CONCATENATE($B$1,D25,$F$19),Input!$A:$F,5,FALSE))</f>
        <v/>
      </c>
      <c r="E26" s="17" t="s">
        <v>14</v>
      </c>
      <c r="F26" s="104"/>
      <c r="G26" s="110"/>
      <c r="H26" s="16" t="str">
        <f>IF(ISERROR(VLOOKUP(CONCATENATE($B$1,H25,$J$19),Input!$A:$F,5,FALSE)),"",VLOOKUP(CONCATENATE($B$1,H25,$J$19),Input!$A:$F,5,FALSE))</f>
        <v/>
      </c>
      <c r="I26" s="15"/>
      <c r="J26" s="104"/>
      <c r="K26" s="16" t="str">
        <f>IF(ISERROR(VLOOKUP(CONCATENATE($B$1,K25,$M$19),Input!$A:$F,5,FALSE)),"",VLOOKUP(CONCATENATE($B$1,K25,$M$19),Input!$A:$F,5,FALSE))</f>
        <v/>
      </c>
      <c r="L26" s="17"/>
      <c r="M26" s="104"/>
    </row>
    <row r="27" spans="1:14" outlineLevel="1" x14ac:dyDescent="0.25">
      <c r="A27" s="4" t="str">
        <f>IF(ISERROR(VLOOKUP(A26,Input!$E:$F,2,FALSE)),"",VLOOKUP(A26,Input!$E:$F,2,FALSE))</f>
        <v>Blauw 1/1A</v>
      </c>
      <c r="B27" s="15"/>
      <c r="C27" s="104"/>
      <c r="D27" s="4" t="str">
        <f>IF(ISERROR(VLOOKUP(D26,Input!$E:$F,2,FALSE)),"",VLOOKUP(D26,Input!$E:$F,2,FALSE))</f>
        <v/>
      </c>
      <c r="E27" s="18" t="s">
        <v>14</v>
      </c>
      <c r="F27" s="104"/>
      <c r="G27" s="110"/>
      <c r="H27" s="4" t="str">
        <f>IF(ISERROR(VLOOKUP(H26,Input!$E:$F,2,FALSE)),"",VLOOKUP(H26,Input!$E:$F,2,FALSE))</f>
        <v/>
      </c>
      <c r="I27" s="15"/>
      <c r="J27" s="104"/>
      <c r="K27" s="4" t="str">
        <f>IF(ISERROR(VLOOKUP(K26,Input!$E:$F,2,FALSE)),"",VLOOKUP(K26,Input!$E:$F,2,FALSE))</f>
        <v/>
      </c>
      <c r="L27" s="18" t="str">
        <f>IF(ISERROR(VLOOKUP(L26,Input!$E:$F,2,FALSE)),"",VLOOKUP(L26,Input!$E:$F,2,FALSE))</f>
        <v/>
      </c>
      <c r="M27" s="104"/>
    </row>
    <row r="28" spans="1:14" ht="14.65" customHeight="1" outlineLevel="2" x14ac:dyDescent="0.25">
      <c r="A28" s="6" t="s">
        <v>15</v>
      </c>
      <c r="B28" s="15"/>
      <c r="C28" s="104"/>
      <c r="D28" s="6" t="s">
        <v>15</v>
      </c>
      <c r="E28" s="15"/>
      <c r="F28" s="104"/>
      <c r="G28" s="110"/>
      <c r="H28" s="6" t="s">
        <v>15</v>
      </c>
      <c r="I28" s="15"/>
      <c r="J28" s="104"/>
      <c r="K28" s="6" t="s">
        <v>15</v>
      </c>
      <c r="L28" s="15"/>
      <c r="M28" s="104"/>
    </row>
    <row r="29" spans="1:14" ht="14.65" customHeight="1" outlineLevel="2" x14ac:dyDescent="0.25">
      <c r="A29" s="16" t="str">
        <f>IF(ISERROR(VLOOKUP(CONCATENATE($B$1,A28,$C$19),Input!$A:$F,5,FALSE)),"",VLOOKUP(CONCATENATE($B$1,A28,$C$19),Input!$A:$F,5,FALSE))</f>
        <v/>
      </c>
      <c r="B29" s="15"/>
      <c r="C29" s="104"/>
      <c r="D29" s="16" t="str">
        <f>IF(ISERROR(VLOOKUP(CONCATENATE($B$1,D28,$F$19),Input!$A:$F,5,FALSE)),"",VLOOKUP(CONCATENATE($B$1,D28,$F$19),Input!$A:$F,5,FALSE))</f>
        <v/>
      </c>
      <c r="E29" s="17" t="str">
        <f>IF(ISERROR(VLOOKUP(CONCATENATE($B$1,D28,$O$6),Input!$A:$F,5,FALSE)),"",VLOOKUP(CONCATENATE($B$1,D28,$O$6),Input!$A:$F,5,FALSE))</f>
        <v/>
      </c>
      <c r="F29" s="104"/>
      <c r="G29" s="110"/>
      <c r="H29" s="16" t="str">
        <f>IF(ISERROR(VLOOKUP(CONCATENATE($B$1,H28,$J$19),Input!$A:$F,5,FALSE)),"",VLOOKUP(CONCATENATE($B$1,H28,$J$19),Input!$A:$F,5,FALSE))</f>
        <v/>
      </c>
      <c r="I29" s="15"/>
      <c r="J29" s="104"/>
      <c r="K29" s="16" t="str">
        <f>IF(ISERROR(VLOOKUP(CONCATENATE($B$1,K28,$M$19),Input!$A:$F,5,FALSE)),"",VLOOKUP(CONCATENATE($B$1,K28,$M$19),Input!$A:$F,5,FALSE))</f>
        <v/>
      </c>
      <c r="L29" s="17" t="str">
        <f>IF(ISERROR(VLOOKUP(CONCATENATE($B$1,K28,$O$5),Input!$A:$F,5,FALSE)),"",VLOOKUP(CONCATENATE($B$1,K28,$O$5),Input!$A:$F,5,FALSE))</f>
        <v/>
      </c>
      <c r="M29" s="104"/>
    </row>
    <row r="30" spans="1:14" ht="14.65" customHeight="1" outlineLevel="2" x14ac:dyDescent="0.25">
      <c r="A30" s="4" t="str">
        <f>IF(ISERROR(VLOOKUP(A29,Input!$E:$F,2,FALSE)),"",VLOOKUP(A29,Input!$E:$F,2,FALSE))</f>
        <v/>
      </c>
      <c r="B30" s="15"/>
      <c r="C30" s="104"/>
      <c r="D30" s="4" t="str">
        <f>IF(ISERROR(VLOOKUP(D29,Input!$E:$F,2,FALSE)),"",VLOOKUP(D29,Input!$E:$F,2,FALSE))</f>
        <v/>
      </c>
      <c r="E30" s="18" t="str">
        <f>IF(ISERROR(VLOOKUP(E29,Input!$E:$F,2,FALSE)),"",VLOOKUP(E29,Input!$E:$F,2,FALSE))</f>
        <v/>
      </c>
      <c r="F30" s="104"/>
      <c r="G30" s="110"/>
      <c r="H30" s="4" t="str">
        <f>IF(ISERROR(VLOOKUP(H29,Input!$E:$F,2,FALSE)),"",VLOOKUP(H29,Input!$E:$F,2,FALSE))</f>
        <v/>
      </c>
      <c r="I30" s="15"/>
      <c r="J30" s="104"/>
      <c r="K30" s="4" t="str">
        <f>IF(ISERROR(VLOOKUP(K29,Input!$E:$F,2,FALSE)),"",VLOOKUP(K29,Input!$E:$F,2,FALSE))</f>
        <v/>
      </c>
      <c r="L30" s="18" t="str">
        <f>IF(ISERROR(VLOOKUP(L29,Input!$E:$F,2,FALSE)),"",VLOOKUP(L29,Input!$E:$F,2,FALSE))</f>
        <v/>
      </c>
      <c r="M30" s="104"/>
    </row>
    <row r="31" spans="1:14" ht="14.65" customHeight="1" outlineLevel="2" x14ac:dyDescent="0.25">
      <c r="A31" s="6" t="s">
        <v>16</v>
      </c>
      <c r="B31" s="15"/>
      <c r="C31" s="104"/>
      <c r="D31" s="6" t="s">
        <v>16</v>
      </c>
      <c r="E31" s="15"/>
      <c r="F31" s="104"/>
      <c r="G31" s="110"/>
      <c r="H31" s="6" t="s">
        <v>16</v>
      </c>
      <c r="I31" s="15"/>
      <c r="J31" s="104"/>
      <c r="K31" s="6" t="s">
        <v>16</v>
      </c>
      <c r="L31" s="15"/>
      <c r="M31" s="104"/>
    </row>
    <row r="32" spans="1:14" ht="14.65" customHeight="1" outlineLevel="2" x14ac:dyDescent="0.25">
      <c r="A32" s="16" t="str">
        <f>IF(ISERROR(VLOOKUP(CONCATENATE($B$1,A31,$C$19),Input!$A:$F,5,FALSE)),"",VLOOKUP(CONCATENATE($B$1,A31,$C$19),Input!$A:$F,5,FALSE))</f>
        <v/>
      </c>
      <c r="B32" s="15"/>
      <c r="C32" s="104"/>
      <c r="D32" s="16" t="str">
        <f>IF(ISERROR(VLOOKUP(CONCATENATE($B$1,D31,$F$19),Input!$A:$F,5,FALSE)),"",VLOOKUP(CONCATENATE($B$1,D31,$F$19),Input!$A:$F,5,FALSE))</f>
        <v/>
      </c>
      <c r="E32" s="17" t="str">
        <f>IF(ISERROR(VLOOKUP(CONCATENATE($B$1,D31,$O$6),Input!$A:$F,5,FALSE)),"",VLOOKUP(CONCATENATE($B$1,D31,$O$6),Input!$A:$F,5,FALSE))</f>
        <v/>
      </c>
      <c r="F32" s="104"/>
      <c r="G32" s="110"/>
      <c r="H32" s="16" t="str">
        <f>IF(ISERROR(VLOOKUP(CONCATENATE($B$1,H31,$J$19),Input!$A:$F,5,FALSE)),"",VLOOKUP(CONCATENATE($B$1,H31,$J$19),Input!$A:$F,5,FALSE))</f>
        <v/>
      </c>
      <c r="I32" s="15"/>
      <c r="J32" s="104"/>
      <c r="K32" s="16" t="str">
        <f>IF(ISERROR(VLOOKUP(CONCATENATE($B$1,K31,$M$19),Input!$A:$F,5,FALSE)),"",VLOOKUP(CONCATENATE($B$1,K31,$M$19),Input!$A:$F,5,FALSE))</f>
        <v/>
      </c>
      <c r="L32" s="17" t="str">
        <f>IF(ISERROR(VLOOKUP(CONCATENATE($B$1,K31,$O$5),Input!$A:$F,5,FALSE)),"",VLOOKUP(CONCATENATE($B$1,K31,$O$5),Input!$A:$F,5,FALSE))</f>
        <v/>
      </c>
      <c r="M32" s="104"/>
    </row>
    <row r="33" spans="1:15" ht="14.65" customHeight="1" outlineLevel="1" x14ac:dyDescent="0.25">
      <c r="A33" s="7" t="str">
        <f>IF(ISERROR(VLOOKUP(A32,Input!$E:$F,2,FALSE)),"",VLOOKUP(A32,Input!$E:$F,2,FALSE))</f>
        <v/>
      </c>
      <c r="B33" s="8"/>
      <c r="C33" s="105"/>
      <c r="D33" s="7" t="str">
        <f>IF(ISERROR(VLOOKUP(D32,Input!$E:$F,2,FALSE)),"",VLOOKUP(D32,Input!$E:$F,2,FALSE))</f>
        <v/>
      </c>
      <c r="E33" s="21" t="str">
        <f>IF(ISERROR(VLOOKUP(E32,Input!$E:$F,2,FALSE)),"",VLOOKUP(E32,Input!$E:$F,2,FALSE))</f>
        <v/>
      </c>
      <c r="F33" s="105"/>
      <c r="G33" s="110"/>
      <c r="H33" s="7" t="str">
        <f>IF(ISERROR(VLOOKUP(H32,Input!$E:$F,2,FALSE)),"",VLOOKUP(H32,Input!$E:$F,2,FALSE))</f>
        <v/>
      </c>
      <c r="I33" s="8"/>
      <c r="J33" s="105"/>
      <c r="K33" s="7" t="str">
        <f>IF(ISERROR(VLOOKUP(K32,Input!$E:$F,2,FALSE)),"",VLOOKUP(K32,Input!$E:$F,2,FALSE))</f>
        <v/>
      </c>
      <c r="L33" s="21" t="str">
        <f>IF(ISERROR(VLOOKUP(L32,Input!$E:$F,2,FALSE)),"",VLOOKUP(L32,Input!$E:$F,2,FALSE))</f>
        <v/>
      </c>
      <c r="M33" s="105"/>
    </row>
    <row r="34" spans="1:15" ht="14.65" customHeight="1" x14ac:dyDescent="0.25">
      <c r="A34" s="2" t="s">
        <v>27</v>
      </c>
      <c r="B34" s="3"/>
      <c r="C34" s="103" t="s">
        <v>20</v>
      </c>
      <c r="D34" s="2" t="s">
        <v>27</v>
      </c>
      <c r="E34" s="3"/>
      <c r="F34" s="103" t="s">
        <v>21</v>
      </c>
      <c r="G34" s="110"/>
      <c r="H34" s="2" t="s">
        <v>27</v>
      </c>
      <c r="I34" s="3"/>
      <c r="J34" s="103" t="s">
        <v>22</v>
      </c>
      <c r="K34" s="2" t="s">
        <v>27</v>
      </c>
      <c r="L34" s="3"/>
      <c r="M34" s="103" t="s">
        <v>23</v>
      </c>
    </row>
    <row r="35" spans="1:15" x14ac:dyDescent="0.25">
      <c r="A35" s="16">
        <f>IF(ISERROR(VLOOKUP(CONCATENATE($B$1,A34,$C$34),Input!$A:$F,5,FALSE)),"",VLOOKUP(CONCATENATE($B$1,A34,$C$34),Input!$A:$F,5,FALSE))</f>
        <v>0</v>
      </c>
      <c r="B35" s="15"/>
      <c r="C35" s="104"/>
      <c r="D35" s="16">
        <f>IF(ISERROR(VLOOKUP(CONCATENATE($B$1,D34,$F$34),Input!$A:$F,5,FALSE)),"",VLOOKUP(CONCATENATE($B$1,D34,$F$34),Input!$A:$F,5,FALSE))</f>
        <v>0</v>
      </c>
      <c r="E35" s="15"/>
      <c r="F35" s="104"/>
      <c r="G35" s="110"/>
      <c r="H35" s="16">
        <f>IF(ISERROR(VLOOKUP(CONCATENATE($B$1,H34,$J$34),Input!$A:$F,5,FALSE)),"",VLOOKUP(CONCATENATE($B$1,H34,$J$34),Input!$A:$F,5,FALSE))</f>
        <v>0</v>
      </c>
      <c r="I35" s="15"/>
      <c r="J35" s="104"/>
      <c r="K35" s="16">
        <f>IF(ISERROR(VLOOKUP(CONCATENATE($B$1,K34,$M$34),Input!$A:$F,5,FALSE)),"",VLOOKUP(CONCATENATE($B$1,K34,$M$34),Input!$A:$F,5,FALSE))</f>
        <v>0</v>
      </c>
      <c r="L35" s="15"/>
      <c r="M35" s="104"/>
    </row>
    <row r="36" spans="1:15" x14ac:dyDescent="0.25">
      <c r="A36" s="4" t="str">
        <f>IF(ISERROR(VLOOKUP(A35,Input!$E:$F,2,FALSE)),"",VLOOKUP(A35,Input!$E:$F,2,FALSE))</f>
        <v/>
      </c>
      <c r="B36" s="15"/>
      <c r="C36" s="104"/>
      <c r="D36" s="4" t="str">
        <f>IF(ISERROR(VLOOKUP(D35,Input!$E:$F,2,FALSE)),"",VLOOKUP(D35,Input!$E:$F,2,FALSE))</f>
        <v/>
      </c>
      <c r="E36" s="15"/>
      <c r="F36" s="104"/>
      <c r="G36" s="110"/>
      <c r="H36" s="4" t="str">
        <f>IF(ISERROR(VLOOKUP(H35,Input!$E:$F,2,FALSE)),"",VLOOKUP(H35,Input!$E:$F,2,FALSE))</f>
        <v/>
      </c>
      <c r="I36" s="15"/>
      <c r="J36" s="104"/>
      <c r="K36" s="4" t="str">
        <f>IF(ISERROR(VLOOKUP(K35,Input!$E:$F,2,FALSE)),"",VLOOKUP(K35,Input!$E:$F,2,FALSE))</f>
        <v/>
      </c>
      <c r="L36" s="15"/>
      <c r="M36" s="104"/>
    </row>
    <row r="37" spans="1:15" x14ac:dyDescent="0.25">
      <c r="A37" s="15" t="s">
        <v>28</v>
      </c>
      <c r="B37" s="15"/>
      <c r="C37" s="104"/>
      <c r="D37" s="15" t="s">
        <v>28</v>
      </c>
      <c r="E37" s="15"/>
      <c r="F37" s="104"/>
      <c r="G37" s="110"/>
      <c r="H37" s="15" t="s">
        <v>28</v>
      </c>
      <c r="I37" s="15"/>
      <c r="J37" s="104"/>
      <c r="K37" s="15" t="s">
        <v>28</v>
      </c>
      <c r="L37" s="15"/>
      <c r="M37" s="104"/>
    </row>
    <row r="38" spans="1:15" x14ac:dyDescent="0.25">
      <c r="A38" s="16" t="str">
        <f>IF(ISERROR(VLOOKUP(CONCATENATE($B$1,A37,$C$34),Input!$A:$F,5,FALSE)),"",VLOOKUP(CONCATENATE($B$1,A37,$C$34),Input!$A:$F,5,FALSE))</f>
        <v>JO13-1</v>
      </c>
      <c r="B38" s="15"/>
      <c r="C38" s="104"/>
      <c r="D38" s="16" t="str">
        <f>IF(ISERROR(VLOOKUP(CONCATENATE($B$1,D37,$F$34),Input!$A:$F,5,FALSE)),"",VLOOKUP(CONCATENATE($B$1,D37,$F$34),Input!$A:$F,5,FALSE))</f>
        <v>JO14-1</v>
      </c>
      <c r="E38" s="15"/>
      <c r="F38" s="104"/>
      <c r="G38" s="110"/>
      <c r="H38" s="16" t="str">
        <f>IF(ISERROR(VLOOKUP(CONCATENATE($B$1,H37,$J$34),Input!$A:$F,5,FALSE)),"",VLOOKUP(CONCATENATE($B$1,H37,$J$34),Input!$A:$F,5,FALSE))</f>
        <v>JO12-1</v>
      </c>
      <c r="I38" s="15"/>
      <c r="J38" s="104"/>
      <c r="K38" s="16" t="str">
        <f>IF(ISERROR(VLOOKUP(CONCATENATE($B$1,K37,$M$34),Input!$A:$F,5,FALSE)),"",VLOOKUP(CONCATENATE($B$1,K37,$M$34),Input!$A:$F,5,FALSE))</f>
        <v>JO12-2</v>
      </c>
      <c r="L38" s="15"/>
      <c r="M38" s="104"/>
    </row>
    <row r="39" spans="1:15" x14ac:dyDescent="0.25">
      <c r="A39" s="4" t="str">
        <f>IF(ISERROR(VLOOKUP(A38,Input!$E:$F,2,FALSE)),"",VLOOKUP(A38,Input!$E:$F,2,FALSE))</f>
        <v>Blauw 5/5A</v>
      </c>
      <c r="B39" s="15"/>
      <c r="C39" s="104"/>
      <c r="D39" s="4" t="str">
        <f>IF(ISERROR(VLOOKUP(D38,Input!$E:$F,2,FALSE)),"",VLOOKUP(D38,Input!$E:$F,2,FALSE))</f>
        <v>Blauw 6/6A</v>
      </c>
      <c r="E39" s="15"/>
      <c r="F39" s="104"/>
      <c r="G39" s="110"/>
      <c r="H39" s="4" t="str">
        <f>IF(ISERROR(VLOOKUP(H38,Input!$E:$F,2,FALSE)),"",VLOOKUP(H38,Input!$E:$F,2,FALSE))</f>
        <v>Blauw 3</v>
      </c>
      <c r="I39" s="15"/>
      <c r="J39" s="104"/>
      <c r="K39" s="4" t="str">
        <f>IF(ISERROR(VLOOKUP(K38,Input!$E:$F,2,FALSE)),"",VLOOKUP(K38,Input!$E:$F,2,FALSE))</f>
        <v>Blauw 3A</v>
      </c>
      <c r="L39" s="15"/>
      <c r="M39" s="104"/>
    </row>
    <row r="40" spans="1:15" x14ac:dyDescent="0.25">
      <c r="A40" s="5" t="s">
        <v>13</v>
      </c>
      <c r="B40" s="15"/>
      <c r="C40" s="104"/>
      <c r="D40" s="5" t="s">
        <v>13</v>
      </c>
      <c r="E40" s="15"/>
      <c r="F40" s="104"/>
      <c r="G40" s="110"/>
      <c r="H40" s="5" t="s">
        <v>13</v>
      </c>
      <c r="I40" s="15"/>
      <c r="J40" s="104"/>
      <c r="K40" s="5" t="s">
        <v>13</v>
      </c>
      <c r="L40" s="15"/>
      <c r="M40" s="104"/>
    </row>
    <row r="41" spans="1:15" x14ac:dyDescent="0.25">
      <c r="A41" s="16" t="str">
        <f>IF(ISERROR(VLOOKUP(CONCATENATE($B$1,A40,$C$34),Input!$A:$F,5,FALSE)),"",VLOOKUP(CONCATENATE($B$1,A40,$C$34),Input!$A:$F,5,FALSE))</f>
        <v>JO16-1</v>
      </c>
      <c r="B41" s="15"/>
      <c r="C41" s="104"/>
      <c r="D41" s="16" t="str">
        <f>IF(ISERROR(VLOOKUP(CONCATENATE($B$1,D40,$F$34),Input!$A:$F,5,FALSE)),"",VLOOKUP(CONCATENATE($B$1,D40,$F$34),Input!$A:$F,5,FALSE))</f>
        <v>JO16-1</v>
      </c>
      <c r="E41" s="15"/>
      <c r="F41" s="104"/>
      <c r="G41" s="110"/>
      <c r="H41" s="16" t="str">
        <f>IF(ISERROR(VLOOKUP(CONCATENATE($B$1,H40,$J$34),Input!$A:$F,5,FALSE)),"",VLOOKUP(CONCATENATE($B$1,H40,$J$34),Input!$A:$F,5,FALSE))</f>
        <v>JO17-1</v>
      </c>
      <c r="I41" s="15"/>
      <c r="J41" s="104"/>
      <c r="K41" s="16" t="str">
        <f>IF(ISERROR(VLOOKUP(CONCATENATE($B$1,K40,$M$34),Input!$A:$F,5,FALSE)),"",VLOOKUP(CONCATENATE($B$1,K40,$M$34),Input!$A:$F,5,FALSE))</f>
        <v>JO17-1</v>
      </c>
      <c r="L41" s="15"/>
      <c r="M41" s="104"/>
      <c r="O41" s="1" t="s">
        <v>14</v>
      </c>
    </row>
    <row r="42" spans="1:15" x14ac:dyDescent="0.25">
      <c r="A42" s="4" t="str">
        <f>IF(ISERROR(VLOOKUP(A41,Input!$E:$F,2,FALSE)),"",VLOOKUP(A41,Input!$E:$F,2,FALSE))</f>
        <v>Goud 2</v>
      </c>
      <c r="B42" s="15"/>
      <c r="C42" s="104"/>
      <c r="D42" s="4" t="str">
        <f>IF(ISERROR(VLOOKUP(D41,Input!$E:$F,2,FALSE)),"",VLOOKUP(D41,Input!$E:$F,2,FALSE))</f>
        <v>Goud 2</v>
      </c>
      <c r="E42" s="15"/>
      <c r="F42" s="104"/>
      <c r="G42" s="110"/>
      <c r="H42" s="4" t="str">
        <f>IF(ISERROR(VLOOKUP(H41,Input!$E:$F,2,FALSE)),"",VLOOKUP(H41,Input!$E:$F,2,FALSE))</f>
        <v>Goud 4</v>
      </c>
      <c r="I42" s="15"/>
      <c r="J42" s="104"/>
      <c r="K42" s="4" t="str">
        <f>IF(ISERROR(VLOOKUP(K41,Input!$E:$F,2,FALSE)),"",VLOOKUP(K41,Input!$E:$F,2,FALSE))</f>
        <v>Goud 4</v>
      </c>
      <c r="L42" s="15"/>
      <c r="M42" s="104"/>
    </row>
    <row r="43" spans="1:15" x14ac:dyDescent="0.25">
      <c r="A43" s="6" t="s">
        <v>15</v>
      </c>
      <c r="B43" s="15"/>
      <c r="C43" s="104"/>
      <c r="D43" s="6" t="s">
        <v>15</v>
      </c>
      <c r="E43" s="15"/>
      <c r="F43" s="104"/>
      <c r="G43" s="110"/>
      <c r="H43" s="6" t="s">
        <v>15</v>
      </c>
      <c r="I43" s="15"/>
      <c r="J43" s="104"/>
      <c r="K43" s="6" t="s">
        <v>15</v>
      </c>
      <c r="L43" s="15"/>
      <c r="M43" s="104"/>
    </row>
    <row r="44" spans="1:15" x14ac:dyDescent="0.25">
      <c r="A44" s="16" t="str">
        <f>IF(ISERROR(VLOOKUP(CONCATENATE($B$1,A43,$C$34),Input!$A:$F,5,FALSE)),"",VLOOKUP(CONCATENATE($B$1,A43,$C$34),Input!$A:$F,5,FALSE))</f>
        <v>JO23-1 (zat)</v>
      </c>
      <c r="B44" s="15"/>
      <c r="C44" s="104"/>
      <c r="D44" s="16" t="str">
        <f>IF(ISERROR(VLOOKUP(CONCATENATE($B$1,D43,$F$34),Input!$A:$F,5,FALSE)),"",VLOOKUP(CONCATENATE($B$1,D43,$F$34),Input!$A:$F,5,FALSE))</f>
        <v>JO23-1 (zat)</v>
      </c>
      <c r="E44" s="15"/>
      <c r="F44" s="104"/>
      <c r="G44" s="110"/>
      <c r="H44" s="16" t="str">
        <f>IF(ISERROR(VLOOKUP(CONCATENATE($B$1,H43,$J$34),Input!$A:$F,5,FALSE)),"",VLOOKUP(CONCATENATE($B$1,H43,$J$34),Input!$A:$F,5,FALSE))</f>
        <v>Heren Selectie</v>
      </c>
      <c r="I44" s="15"/>
      <c r="J44" s="104"/>
      <c r="K44" s="16" t="str">
        <f>IF(ISERROR(VLOOKUP(CONCATENATE($B$1,K43,$M$34),Input!$A:$F,5,FALSE)),"",VLOOKUP(CONCATENATE($B$1,K43,$M$34),Input!$A:$F,5,FALSE))</f>
        <v>Heren Selectie</v>
      </c>
      <c r="L44" s="15"/>
      <c r="M44" s="104"/>
    </row>
    <row r="45" spans="1:15" x14ac:dyDescent="0.25">
      <c r="A45" s="4" t="str">
        <f>IF(ISERROR(VLOOKUP(A44,Input!$E:$F,2,FALSE)),"",VLOOKUP(A44,Input!$E:$F,2,FALSE))</f>
        <v>Goud 1</v>
      </c>
      <c r="B45" s="15"/>
      <c r="C45" s="104"/>
      <c r="D45" s="4" t="str">
        <f>IF(ISERROR(VLOOKUP(D44,Input!$E:$F,2,FALSE)),"",VLOOKUP(D44,Input!$E:$F,2,FALSE))</f>
        <v>Goud 1</v>
      </c>
      <c r="E45" s="15"/>
      <c r="F45" s="104"/>
      <c r="G45" s="110"/>
      <c r="H45" s="4" t="str">
        <f>IF(ISERROR(VLOOKUP(H44,Input!$E:$F,2,FALSE)),"",VLOOKUP(H44,Input!$E:$F,2,FALSE))</f>
        <v>Selectie hok</v>
      </c>
      <c r="I45" s="15"/>
      <c r="J45" s="104"/>
      <c r="K45" s="4" t="str">
        <f>IF(ISERROR(VLOOKUP(K44,Input!$E:$F,2,FALSE)),"",VLOOKUP(K44,Input!$E:$F,2,FALSE))</f>
        <v>Selectie hok</v>
      </c>
      <c r="L45" s="15"/>
      <c r="M45" s="104"/>
    </row>
    <row r="46" spans="1:15" x14ac:dyDescent="0.25">
      <c r="A46" s="6" t="s">
        <v>16</v>
      </c>
      <c r="B46" s="15"/>
      <c r="C46" s="104"/>
      <c r="D46" s="6" t="s">
        <v>16</v>
      </c>
      <c r="E46" s="15"/>
      <c r="F46" s="104"/>
      <c r="G46" s="110"/>
      <c r="H46" s="6" t="s">
        <v>16</v>
      </c>
      <c r="I46" s="15"/>
      <c r="J46" s="104"/>
      <c r="K46" s="6" t="s">
        <v>16</v>
      </c>
      <c r="L46" s="15"/>
      <c r="M46" s="104"/>
    </row>
    <row r="47" spans="1:15" x14ac:dyDescent="0.25">
      <c r="A47" s="16" t="str">
        <f>IF(ISERROR(VLOOKUP(CONCATENATE($B$1,A46,$C$34),Input!$A:$F,5,FALSE)),"",VLOOKUP(CONCATENATE($B$1,A46,$C$34),Input!$A:$F,5,FALSE))</f>
        <v>JO23-1 (zat)</v>
      </c>
      <c r="B47" s="15"/>
      <c r="C47" s="104"/>
      <c r="D47" s="16" t="str">
        <f>IF(ISERROR(VLOOKUP(CONCATENATE($B$1,D46,$F$34),Input!$A:$F,5,FALSE)),"",VLOOKUP(CONCATENATE($B$1,D46,$F$34),Input!$A:$F,5,FALSE))</f>
        <v>JO23-1 (zat)</v>
      </c>
      <c r="E47" s="15"/>
      <c r="F47" s="104"/>
      <c r="G47" s="110"/>
      <c r="H47" s="16" t="str">
        <f>IF(ISERROR(VLOOKUP(CONCATENATE($B$1,H46,$J$34),Input!$A:$F,5,FALSE)),"",VLOOKUP(CONCATENATE($B$1,H46,$J$34),Input!$A:$F,5,FALSE))</f>
        <v>Heren Selectie</v>
      </c>
      <c r="I47" s="15"/>
      <c r="J47" s="104"/>
      <c r="K47" s="16" t="str">
        <f>IF(ISERROR(VLOOKUP(CONCATENATE($B$1,K46,$M$34),Input!$A:$F,5,FALSE)),"",VLOOKUP(CONCATENATE($B$1,K46,$M$34),Input!$A:$F,5,FALSE))</f>
        <v>Heren Selectie</v>
      </c>
      <c r="L47" s="15"/>
      <c r="M47" s="104"/>
    </row>
    <row r="48" spans="1:15" x14ac:dyDescent="0.25">
      <c r="A48" s="7" t="str">
        <f>IF(ISERROR(VLOOKUP(A47,Input!$E:$F,2,FALSE)),"",VLOOKUP(A47,Input!$E:$F,2,FALSE))</f>
        <v>Goud 1</v>
      </c>
      <c r="B48" s="8"/>
      <c r="C48" s="105"/>
      <c r="D48" s="7" t="str">
        <f>IF(ISERROR(VLOOKUP(D47,Input!$E:$F,2,FALSE)),"",VLOOKUP(D47,Input!$E:$F,2,FALSE))</f>
        <v>Goud 1</v>
      </c>
      <c r="E48" s="8"/>
      <c r="F48" s="105"/>
      <c r="G48" s="10"/>
      <c r="H48" s="7" t="str">
        <f>IF(ISERROR(VLOOKUP(H47,Input!$E:$F,2,FALSE)),"",VLOOKUP(H47,Input!$E:$F,2,FALSE))</f>
        <v>Selectie hok</v>
      </c>
      <c r="I48" s="8"/>
      <c r="J48" s="105"/>
      <c r="K48" s="7" t="str">
        <f>IF(ISERROR(VLOOKUP(K47,Input!$E:$F,2,FALSE)),"",VLOOKUP(K47,Input!$E:$F,2,FALSE))</f>
        <v>Selectie hok</v>
      </c>
      <c r="L48" s="8"/>
      <c r="M48" s="105"/>
    </row>
    <row r="49" spans="1:13" ht="15.75" thickBot="1" x14ac:dyDescent="0.3">
      <c r="A49" s="9"/>
      <c r="B49" s="9"/>
      <c r="C49" s="9"/>
      <c r="D49" s="9"/>
      <c r="E49" s="9"/>
      <c r="F49" s="9"/>
      <c r="G49" s="10"/>
      <c r="H49" s="9"/>
      <c r="I49" s="9"/>
      <c r="J49" s="9"/>
      <c r="K49" s="9"/>
      <c r="L49" s="9"/>
      <c r="M49" s="9"/>
    </row>
    <row r="50" spans="1:13" x14ac:dyDescent="0.25">
      <c r="A50" s="9"/>
      <c r="B50" s="23"/>
      <c r="C50" s="24"/>
      <c r="D50" s="24"/>
      <c r="E50" s="24"/>
      <c r="F50" s="25"/>
      <c r="H50" s="34" t="s">
        <v>14</v>
      </c>
      <c r="I50" s="9"/>
      <c r="J50" s="9"/>
      <c r="K50" s="9"/>
      <c r="L50" s="9"/>
      <c r="M50" s="9"/>
    </row>
    <row r="51" spans="1:13" x14ac:dyDescent="0.25">
      <c r="A51" s="9"/>
      <c r="B51" s="26"/>
      <c r="C51" s="106" t="s">
        <v>24</v>
      </c>
      <c r="D51" s="106"/>
      <c r="E51" s="106"/>
      <c r="F51" s="27"/>
      <c r="H51" s="34" t="s">
        <v>14</v>
      </c>
      <c r="I51" s="9"/>
      <c r="J51" s="9"/>
      <c r="K51" s="9"/>
      <c r="L51" s="9"/>
      <c r="M51" s="9"/>
    </row>
    <row r="52" spans="1:13" x14ac:dyDescent="0.25">
      <c r="A52" s="9"/>
      <c r="B52" s="26"/>
      <c r="C52" s="15"/>
      <c r="D52" s="15"/>
      <c r="E52" s="15"/>
      <c r="F52" s="27"/>
      <c r="H52" s="9"/>
      <c r="I52" s="9"/>
      <c r="J52" s="9"/>
      <c r="K52" s="9"/>
      <c r="L52" s="9"/>
      <c r="M52" s="9"/>
    </row>
    <row r="53" spans="1:13" ht="15.75" thickBot="1" x14ac:dyDescent="0.3">
      <c r="A53" s="9"/>
      <c r="B53" s="28"/>
      <c r="C53" s="29"/>
      <c r="D53" s="29"/>
      <c r="E53" s="29"/>
      <c r="F53" s="30"/>
      <c r="H53" s="9"/>
      <c r="I53" s="9"/>
      <c r="J53" s="9"/>
      <c r="K53" s="9"/>
      <c r="L53" s="9"/>
      <c r="M53" s="9"/>
    </row>
    <row r="54" spans="1:13" x14ac:dyDescent="0.25">
      <c r="A54" s="9"/>
      <c r="H54" s="9"/>
      <c r="I54" s="9"/>
      <c r="J54" s="9"/>
      <c r="K54" s="9"/>
      <c r="L54" s="9"/>
      <c r="M54" s="9"/>
    </row>
    <row r="55" spans="1:13" x14ac:dyDescent="0.25">
      <c r="B55" s="94" t="s">
        <v>25</v>
      </c>
      <c r="C55" s="95"/>
      <c r="D55" s="95"/>
      <c r="E55" s="95"/>
      <c r="F55" s="95"/>
      <c r="G55" s="96"/>
      <c r="H55" s="34"/>
    </row>
    <row r="56" spans="1:13" x14ac:dyDescent="0.25">
      <c r="B56" s="97"/>
      <c r="C56" s="98"/>
      <c r="D56" s="98"/>
      <c r="E56" s="98"/>
      <c r="F56" s="98"/>
      <c r="G56" s="99"/>
    </row>
    <row r="57" spans="1:13" x14ac:dyDescent="0.25">
      <c r="B57" s="97"/>
      <c r="C57" s="98"/>
      <c r="D57" s="98"/>
      <c r="E57" s="98"/>
      <c r="F57" s="98"/>
      <c r="G57" s="99"/>
    </row>
    <row r="58" spans="1:13" x14ac:dyDescent="0.25">
      <c r="B58" s="97"/>
      <c r="C58" s="98"/>
      <c r="D58" s="98"/>
      <c r="E58" s="98"/>
      <c r="F58" s="98"/>
      <c r="G58" s="99"/>
    </row>
    <row r="59" spans="1:13" x14ac:dyDescent="0.25">
      <c r="B59" s="100"/>
      <c r="C59" s="101"/>
      <c r="D59" s="101"/>
      <c r="E59" s="101"/>
      <c r="F59" s="101"/>
      <c r="G59" s="102"/>
    </row>
    <row r="61" spans="1:13" x14ac:dyDescent="0.25">
      <c r="B61" s="33"/>
    </row>
  </sheetData>
  <mergeCells count="17">
    <mergeCell ref="A3:F3"/>
    <mergeCell ref="G3:G47"/>
    <mergeCell ref="H3:M3"/>
    <mergeCell ref="C4:C18"/>
    <mergeCell ref="F4:F18"/>
    <mergeCell ref="J4:J18"/>
    <mergeCell ref="M4:M18"/>
    <mergeCell ref="C19:C33"/>
    <mergeCell ref="F19:F33"/>
    <mergeCell ref="J19:J33"/>
    <mergeCell ref="B55:G59"/>
    <mergeCell ref="M19:M33"/>
    <mergeCell ref="C34:C48"/>
    <mergeCell ref="F34:F48"/>
    <mergeCell ref="J34:J48"/>
    <mergeCell ref="M34:M48"/>
    <mergeCell ref="C51:E5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FB8B88-B7D8-4320-BFB0-AD3DC0C2E29A}">
          <x14:formula1>
            <xm:f>Lists!$A$2:$A$8</xm:f>
          </x14:formula1>
          <xm:sqref>B1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51D0-1F81-4E7D-BFF2-56E9CC36FE57}">
  <dimension ref="A1:R61"/>
  <sheetViews>
    <sheetView showZeros="0" zoomScale="70" zoomScaleNormal="70" workbookViewId="0">
      <selection activeCell="A12" sqref="A12"/>
    </sheetView>
  </sheetViews>
  <sheetFormatPr defaultColWidth="8.7109375" defaultRowHeight="15" outlineLevelRow="2" x14ac:dyDescent="0.25"/>
  <cols>
    <col min="1" max="1" width="11.7109375" style="1" bestFit="1" customWidth="1"/>
    <col min="2" max="2" width="11.42578125" style="1" bestFit="1" customWidth="1"/>
    <col min="3" max="3" width="8.7109375" style="1"/>
    <col min="4" max="4" width="11.42578125" style="1" bestFit="1" customWidth="1"/>
    <col min="5" max="7" width="8.7109375" style="1"/>
    <col min="8" max="8" width="24.28515625" style="1" customWidth="1"/>
    <col min="9" max="10" width="8.7109375" style="1"/>
    <col min="11" max="11" width="9.28515625" style="1" customWidth="1"/>
    <col min="12" max="17" width="8.7109375" style="1"/>
    <col min="18" max="18" width="10.140625" style="1" bestFit="1" customWidth="1"/>
    <col min="19" max="21" width="8.7109375" style="1"/>
    <col min="22" max="22" width="10.28515625" style="1" bestFit="1" customWidth="1"/>
    <col min="23" max="16384" width="8.7109375" style="1"/>
  </cols>
  <sheetData>
    <row r="1" spans="1:18" x14ac:dyDescent="0.25">
      <c r="A1" s="11" t="s">
        <v>0</v>
      </c>
      <c r="B1" s="13" t="s">
        <v>32</v>
      </c>
      <c r="H1" s="61"/>
    </row>
    <row r="3" spans="1:18" x14ac:dyDescent="0.25">
      <c r="A3" s="107" t="s">
        <v>2</v>
      </c>
      <c r="B3" s="108"/>
      <c r="C3" s="108"/>
      <c r="D3" s="108"/>
      <c r="E3" s="108"/>
      <c r="F3" s="109"/>
      <c r="G3" s="110" t="s">
        <v>3</v>
      </c>
      <c r="H3" s="107" t="s">
        <v>4</v>
      </c>
      <c r="I3" s="108"/>
      <c r="J3" s="108"/>
      <c r="K3" s="108"/>
      <c r="L3" s="108"/>
      <c r="M3" s="109"/>
      <c r="O3" s="20"/>
    </row>
    <row r="4" spans="1:18" ht="14.65" customHeight="1" x14ac:dyDescent="0.25">
      <c r="A4" s="2" t="s">
        <v>27</v>
      </c>
      <c r="B4" s="3"/>
      <c r="C4" s="103" t="s">
        <v>6</v>
      </c>
      <c r="D4" s="2" t="s">
        <v>27</v>
      </c>
      <c r="E4" s="3"/>
      <c r="F4" s="103" t="s">
        <v>7</v>
      </c>
      <c r="G4" s="110"/>
      <c r="H4" s="2" t="s">
        <v>27</v>
      </c>
      <c r="I4" s="3"/>
      <c r="J4" s="103" t="s">
        <v>8</v>
      </c>
      <c r="K4" s="2" t="s">
        <v>27</v>
      </c>
      <c r="L4" s="3"/>
      <c r="M4" s="103" t="s">
        <v>9</v>
      </c>
      <c r="O4" s="20"/>
      <c r="P4" s="61"/>
      <c r="R4" s="31"/>
    </row>
    <row r="5" spans="1:18" x14ac:dyDescent="0.25">
      <c r="A5" s="16">
        <f>IF(ISERROR(VLOOKUP(CONCATENATE($B$1,A4,$C$4),Input!$A:$F,5,FALSE)),"",VLOOKUP(CONCATENATE($B$1,A4,$C$4),Input!$A:$F,5,FALSE))</f>
        <v>0</v>
      </c>
      <c r="B5" s="15"/>
      <c r="C5" s="104"/>
      <c r="D5" s="16">
        <f>IF(ISERROR(VLOOKUP(CONCATENATE($B$1,D4,$F$4),Input!$A:$F,5,FALSE)),"",VLOOKUP(CONCATENATE($B$1,D4,$F$4),Input!$A:$F,5,FALSE))</f>
        <v>0</v>
      </c>
      <c r="E5" s="17"/>
      <c r="F5" s="104"/>
      <c r="G5" s="110"/>
      <c r="H5" s="16">
        <f>IF(ISERROR(VLOOKUP(CONCATENATE($B$1,H4,$J$4),Input!$A:$F,5,FALSE)),"",VLOOKUP(CONCATENATE($B$1,H4,$J$4),Input!$A:$F,5,FALSE))</f>
        <v>0</v>
      </c>
      <c r="I5" s="15"/>
      <c r="J5" s="104"/>
      <c r="K5" s="16">
        <f>IF(ISERROR(VLOOKUP(CONCATENATE($B$1,K4,$M$4),Input!$A:$F,5,FALSE)),"",VLOOKUP(CONCATENATE($B$1,K4,$M$4),Input!$A:$F,5,FALSE))</f>
        <v>0</v>
      </c>
      <c r="L5" s="17"/>
      <c r="M5" s="104"/>
      <c r="O5" s="19" t="s">
        <v>10</v>
      </c>
      <c r="P5" s="61"/>
      <c r="R5" s="31"/>
    </row>
    <row r="6" spans="1:18" x14ac:dyDescent="0.25">
      <c r="A6" s="4" t="str">
        <f>IF(ISERROR(VLOOKUP(A5,Input!$E:$F,2,FALSE)),"",VLOOKUP(A5,Input!$E:$F,2,FALSE))</f>
        <v/>
      </c>
      <c r="B6" s="15"/>
      <c r="C6" s="104"/>
      <c r="D6" s="4" t="str">
        <f>IF(ISERROR(VLOOKUP(D5,Input!$E:$F,2,FALSE)),"",VLOOKUP(D5,Input!$E:$F,2,FALSE))</f>
        <v/>
      </c>
      <c r="E6" s="18"/>
      <c r="F6" s="104"/>
      <c r="G6" s="110"/>
      <c r="H6" s="4" t="str">
        <f>IF(ISERROR(VLOOKUP(H5,Input!$E:$F,2,FALSE)),"",VLOOKUP(H5,Input!$E:$F,2,FALSE))</f>
        <v/>
      </c>
      <c r="I6" s="15"/>
      <c r="J6" s="104"/>
      <c r="K6" s="4" t="str">
        <f>IF(ISERROR(VLOOKUP(K5,Input!$E:$F,2,FALSE)),"",VLOOKUP(K5,Input!$E:$F,2,FALSE))</f>
        <v/>
      </c>
      <c r="L6" s="18"/>
      <c r="M6" s="104"/>
      <c r="O6" s="19" t="s">
        <v>11</v>
      </c>
    </row>
    <row r="7" spans="1:18" x14ac:dyDescent="0.25">
      <c r="A7" s="15" t="s">
        <v>28</v>
      </c>
      <c r="B7" s="15"/>
      <c r="C7" s="104"/>
      <c r="D7" s="15" t="s">
        <v>28</v>
      </c>
      <c r="E7" s="15"/>
      <c r="F7" s="104"/>
      <c r="G7" s="110"/>
      <c r="H7" s="15" t="s">
        <v>28</v>
      </c>
      <c r="I7" s="15"/>
      <c r="J7" s="104"/>
      <c r="K7" s="15" t="s">
        <v>28</v>
      </c>
      <c r="L7" s="15"/>
      <c r="M7" s="104"/>
      <c r="O7" s="20"/>
    </row>
    <row r="8" spans="1:18" x14ac:dyDescent="0.25">
      <c r="A8" s="16">
        <f>IF(ISERROR(VLOOKUP(CONCATENATE($B$1,A7,$C$4),Input!$A:$F,5,FALSE)),"",VLOOKUP(CONCATENATE($B$1,A7,$C$4),Input!$A:$F,5,FALSE))</f>
        <v>0</v>
      </c>
      <c r="B8" s="15"/>
      <c r="C8" s="104"/>
      <c r="D8" s="16">
        <f>IF(ISERROR(VLOOKUP(CONCATENATE($B$1,D7,$F$4),Input!$A:$F,5,FALSE)),"",VLOOKUP(CONCATENATE($B$1,D7,$F$4),Input!$A:$F,5,FALSE))</f>
        <v>0</v>
      </c>
      <c r="E8" s="17"/>
      <c r="F8" s="104"/>
      <c r="G8" s="110"/>
      <c r="H8" s="16">
        <f>IF(ISERROR(VLOOKUP(CONCATENATE($B$1,H7,$J$4),Input!$A:$F,5,FALSE)),"",VLOOKUP(CONCATENATE($B$1,H7,$J$4),Input!$A:$F,5,FALSE))</f>
        <v>0</v>
      </c>
      <c r="I8" s="15"/>
      <c r="J8" s="104"/>
      <c r="K8" s="16">
        <f>IF(ISERROR(VLOOKUP(CONCATENATE($B$1,K7,$M$4),Input!$A:$F,5,FALSE)),"",VLOOKUP(CONCATENATE($B$1,K7,$M$4),Input!$A:$F,5,FALSE))</f>
        <v>0</v>
      </c>
      <c r="L8" s="17"/>
      <c r="M8" s="104"/>
      <c r="O8" s="20"/>
    </row>
    <row r="9" spans="1:18" x14ac:dyDescent="0.25">
      <c r="A9" s="4" t="str">
        <f>IF(ISERROR(VLOOKUP(A8,Input!$E:$F,2,FALSE)),"",VLOOKUP(A8,Input!$E:$F,2,FALSE))</f>
        <v/>
      </c>
      <c r="B9" s="15"/>
      <c r="C9" s="104"/>
      <c r="D9" s="4" t="str">
        <f>IF(ISERROR(VLOOKUP(D8,Input!$E:$F,2,FALSE)),"",VLOOKUP(D8,Input!$E:$F,2,FALSE))</f>
        <v/>
      </c>
      <c r="E9" s="18"/>
      <c r="F9" s="104"/>
      <c r="G9" s="110"/>
      <c r="H9" s="4" t="str">
        <f>IF(ISERROR(VLOOKUP(H8,Input!$E:$F,2,FALSE)),"",VLOOKUP(H8,Input!$E:$F,2,FALSE))</f>
        <v/>
      </c>
      <c r="I9" s="15"/>
      <c r="J9" s="104"/>
      <c r="K9" s="4" t="str">
        <f>IF(ISERROR(VLOOKUP(K8,Input!$E:$F,2,FALSE)),"",VLOOKUP(K8,Input!$E:$F,2,FALSE))</f>
        <v/>
      </c>
      <c r="L9" s="18"/>
      <c r="M9" s="104"/>
      <c r="O9" s="20"/>
    </row>
    <row r="10" spans="1:18" x14ac:dyDescent="0.25">
      <c r="A10" s="5" t="s">
        <v>13</v>
      </c>
      <c r="B10" s="15"/>
      <c r="C10" s="104"/>
      <c r="D10" s="5" t="s">
        <v>13</v>
      </c>
      <c r="E10" s="15"/>
      <c r="F10" s="104"/>
      <c r="G10" s="110"/>
      <c r="H10" s="5" t="s">
        <v>13</v>
      </c>
      <c r="I10" s="15"/>
      <c r="J10" s="104"/>
      <c r="K10" s="5" t="s">
        <v>13</v>
      </c>
      <c r="L10" s="15"/>
      <c r="M10" s="104"/>
    </row>
    <row r="11" spans="1:18" x14ac:dyDescent="0.25">
      <c r="A11" s="16">
        <f>IF(ISERROR(VLOOKUP(CONCATENATE($B$1,A10,$C$4),Input!$A:$F,5,FALSE)),"",VLOOKUP(CONCATENATE($B$1,A10,$C$4),Input!$A:$F,5,FALSE))</f>
        <v>0</v>
      </c>
      <c r="B11" s="15"/>
      <c r="C11" s="104"/>
      <c r="D11" s="32">
        <f>IF(ISERROR(VLOOKUP(CONCATENATE($B$1,D10,$F$4),Input!$A:$F,5,FALSE)),"",VLOOKUP(CONCATENATE($B$1,D10,$F$4),Input!$A:$F,5,FALSE))</f>
        <v>0</v>
      </c>
      <c r="E11" s="17" t="s">
        <v>14</v>
      </c>
      <c r="F11" s="104"/>
      <c r="G11" s="110"/>
      <c r="H11" s="16" t="str">
        <f>IF(ISERROR(VLOOKUP(CONCATENATE($B$1,H10,$J$4),Input!$A:$F,5,FALSE)),"",VLOOKUP(CONCATENATE($B$1,H10,$J$4),Input!$A:$F,5,FALSE))</f>
        <v>MO15-1</v>
      </c>
      <c r="I11" s="15"/>
      <c r="J11" s="104"/>
      <c r="K11" s="16" t="str">
        <f>IF(ISERROR(VLOOKUP(CONCATENATE($B$1,K10,$M$4),Input!$A:$F,5,FALSE)),"",VLOOKUP(CONCATENATE($B$1,K10,$M$4),Input!$A:$F,5,FALSE))</f>
        <v>MO15-1</v>
      </c>
      <c r="L11" s="17"/>
      <c r="M11" s="104"/>
    </row>
    <row r="12" spans="1:18" x14ac:dyDescent="0.25">
      <c r="A12" s="4" t="str">
        <f>IF(ISERROR(VLOOKUP(A11,Input!$E:$F,2,FALSE)),"",VLOOKUP(A11,Input!$E:$F,2,FALSE))</f>
        <v/>
      </c>
      <c r="B12" s="15"/>
      <c r="C12" s="104"/>
      <c r="D12" s="4" t="str">
        <f>IF(ISERROR(VLOOKUP(D11,Input!$E:$F,2,FALSE)),"",VLOOKUP(D11,Input!$E:$F,2,FALSE))</f>
        <v/>
      </c>
      <c r="E12" s="18" t="s">
        <v>14</v>
      </c>
      <c r="F12" s="104"/>
      <c r="G12" s="110"/>
      <c r="H12" s="4" t="str">
        <f>IF(ISERROR(VLOOKUP(H11,Input!$E:$F,2,FALSE)),"",VLOOKUP(H11,Input!$E:$F,2,FALSE))</f>
        <v>Goud 6</v>
      </c>
      <c r="I12" s="15"/>
      <c r="J12" s="104"/>
      <c r="K12" s="4" t="str">
        <f>IF(ISERROR(VLOOKUP(K11,Input!$E:$F,2,FALSE)),"",VLOOKUP(K11,Input!$E:$F,2,FALSE))</f>
        <v>Goud 6</v>
      </c>
      <c r="L12" s="18"/>
      <c r="M12" s="104"/>
    </row>
    <row r="13" spans="1:18" x14ac:dyDescent="0.25">
      <c r="A13" s="6" t="s">
        <v>15</v>
      </c>
      <c r="B13" s="15"/>
      <c r="C13" s="104"/>
      <c r="D13" s="6" t="s">
        <v>15</v>
      </c>
      <c r="E13" s="15"/>
      <c r="F13" s="104"/>
      <c r="G13" s="110"/>
      <c r="H13" s="6" t="s">
        <v>15</v>
      </c>
      <c r="I13" s="15"/>
      <c r="J13" s="104"/>
      <c r="K13" s="6" t="s">
        <v>15</v>
      </c>
      <c r="L13" s="15"/>
      <c r="M13" s="104"/>
    </row>
    <row r="14" spans="1:18" x14ac:dyDescent="0.25">
      <c r="A14" s="16">
        <f>IF(ISERROR(VLOOKUP(CONCATENATE($B$1,A13,$C$4),Input!$A:$F,5,FALSE)),"",VLOOKUP(CONCATENATE($B$1,A13,$C$4),Input!$A:$F,5,FALSE))</f>
        <v>0</v>
      </c>
      <c r="B14" s="15"/>
      <c r="C14" s="104"/>
      <c r="D14" s="16">
        <f>IF(ISERROR(VLOOKUP(CONCATENATE($B$1,D13,$F$4),Input!$A:$F,5,FALSE)),"",VLOOKUP(CONCATENATE($B$1,D13,$F$4),Input!$A:$F,5,FALSE))</f>
        <v>0</v>
      </c>
      <c r="E14" s="17"/>
      <c r="F14" s="104"/>
      <c r="G14" s="110"/>
      <c r="H14" s="16">
        <f>IF(ISERROR(VLOOKUP(CONCATENATE($B$1,H13,$J$4),Input!$A:$F,5,FALSE)),"",VLOOKUP(CONCATENATE($B$1,H13,$J$4),Input!$A:$F,5,FALSE))</f>
        <v>0</v>
      </c>
      <c r="I14" s="15"/>
      <c r="J14" s="104"/>
      <c r="K14" s="16">
        <f>IF(ISERROR(VLOOKUP(CONCATENATE($B$1,K13,$M$4),Input!$A:$F,5,FALSE)),"",VLOOKUP(CONCATENATE($B$1,K13,$M$4),Input!$A:$F,5,FALSE))</f>
        <v>0</v>
      </c>
      <c r="L14" s="17"/>
      <c r="M14" s="104"/>
    </row>
    <row r="15" spans="1:18" x14ac:dyDescent="0.25">
      <c r="A15" s="4" t="str">
        <f>IF(ISERROR(VLOOKUP(A14,Input!$E:$F,2,FALSE)),"",VLOOKUP(A14,Input!$E:$F,2,FALSE))</f>
        <v/>
      </c>
      <c r="B15" s="15"/>
      <c r="C15" s="104"/>
      <c r="D15" s="4" t="str">
        <f>IF(ISERROR(VLOOKUP(D14,Input!$E:$F,2,FALSE)),"",VLOOKUP(D14,Input!$E:$F,2,FALSE))</f>
        <v/>
      </c>
      <c r="E15" s="18" t="str">
        <f>IF(ISERROR(VLOOKUP(E14,Input!$E:$F,2,FALSE)),"",VLOOKUP(E14,Input!$E:$F,2,FALSE))</f>
        <v/>
      </c>
      <c r="F15" s="104"/>
      <c r="G15" s="110"/>
      <c r="H15" s="4" t="str">
        <f>IF(ISERROR(VLOOKUP(H14,Input!$E:$F,2,FALSE)),"",VLOOKUP(H14,Input!$E:$F,2,FALSE))</f>
        <v/>
      </c>
      <c r="I15" s="15"/>
      <c r="J15" s="104"/>
      <c r="K15" s="4" t="str">
        <f>IF(ISERROR(VLOOKUP(K14,Input!$E:$F,2,FALSE)),"",VLOOKUP(K14,Input!$E:$F,2,FALSE))</f>
        <v/>
      </c>
      <c r="L15" s="18" t="str">
        <f>IF(ISERROR(VLOOKUP(L14,Input!$E:$F,2,FALSE)),"",VLOOKUP(L14,Input!$E:$F,2,FALSE))</f>
        <v/>
      </c>
      <c r="M15" s="104"/>
    </row>
    <row r="16" spans="1:18" x14ac:dyDescent="0.25">
      <c r="A16" s="6" t="s">
        <v>16</v>
      </c>
      <c r="B16" s="15"/>
      <c r="C16" s="104"/>
      <c r="D16" s="6" t="s">
        <v>16</v>
      </c>
      <c r="E16" s="15"/>
      <c r="F16" s="104"/>
      <c r="G16" s="110"/>
      <c r="H16" s="6" t="s">
        <v>16</v>
      </c>
      <c r="I16" s="15"/>
      <c r="J16" s="104"/>
      <c r="K16" s="6" t="s">
        <v>16</v>
      </c>
      <c r="L16" s="15"/>
      <c r="M16" s="104"/>
    </row>
    <row r="17" spans="1:14" x14ac:dyDescent="0.25">
      <c r="A17" s="16">
        <f>IF(ISERROR(VLOOKUP(CONCATENATE($B$1,A16,$C$4),Input!$A:$F,5,FALSE)),"",VLOOKUP(CONCATENATE($B$1,A16,$C$4),Input!$A:$F,5,FALSE))</f>
        <v>0</v>
      </c>
      <c r="B17" s="15"/>
      <c r="C17" s="104"/>
      <c r="D17" s="16">
        <f>IF(ISERROR(VLOOKUP(CONCATENATE($B$1,D16,$F$4),Input!$A:$F,5,FALSE)),"",VLOOKUP(CONCATENATE($B$1,D16,$F$4),Input!$A:$F,5,FALSE))</f>
        <v>0</v>
      </c>
      <c r="E17" s="17"/>
      <c r="F17" s="104"/>
      <c r="G17" s="110"/>
      <c r="H17" s="16">
        <f>IF(ISERROR(VLOOKUP(CONCATENATE($B$1,H16,$J$4),Input!$A:$F,5,FALSE)),"",VLOOKUP(CONCATENATE($B$1,H16,$J$4),Input!$A:$F,5,FALSE))</f>
        <v>0</v>
      </c>
      <c r="I17" s="15"/>
      <c r="J17" s="104"/>
      <c r="K17" s="16">
        <f>IF(ISERROR(VLOOKUP(CONCATENATE($B$1,K16,$M$4),Input!$A:$F,5,FALSE)),"",VLOOKUP(CONCATENATE($B$1,K16,$M$4),Input!$A:$F,5,FALSE))</f>
        <v>0</v>
      </c>
      <c r="L17" s="17"/>
      <c r="M17" s="104"/>
    </row>
    <row r="18" spans="1:14" x14ac:dyDescent="0.25">
      <c r="A18" s="7" t="str">
        <f>IF(ISERROR(VLOOKUP(A17,Input!$E:$F,2,FALSE)),"",VLOOKUP(A17,Input!$E:$F,2,FALSE))</f>
        <v/>
      </c>
      <c r="B18" s="8"/>
      <c r="C18" s="105"/>
      <c r="D18" s="7" t="str">
        <f>IF(ISERROR(VLOOKUP(D17,Input!$E:$F,2,FALSE)),"",VLOOKUP(D17,Input!$E:$F,2,FALSE))</f>
        <v/>
      </c>
      <c r="E18" s="21" t="str">
        <f>IF(ISERROR(VLOOKUP(E17,Input!$E:$F,2,FALSE)),"",VLOOKUP(E17,Input!$E:$F,2,FALSE))</f>
        <v/>
      </c>
      <c r="F18" s="105"/>
      <c r="G18" s="110"/>
      <c r="H18" s="7" t="str">
        <f>IF(ISERROR(VLOOKUP(H17,Input!$E:$F,2,FALSE)),"",VLOOKUP(H17,Input!$E:$F,2,FALSE))</f>
        <v/>
      </c>
      <c r="I18" s="8"/>
      <c r="J18" s="105"/>
      <c r="K18" s="7" t="str">
        <f>IF(ISERROR(VLOOKUP(K17,Input!$E:$F,2,FALSE)),"",VLOOKUP(K17,Input!$E:$F,2,FALSE))</f>
        <v/>
      </c>
      <c r="L18" s="21" t="str">
        <f>IF(ISERROR(VLOOKUP(L17,Input!$E:$F,2,FALSE)),"",VLOOKUP(L17,Input!$E:$F,2,FALSE))</f>
        <v/>
      </c>
      <c r="M18" s="105"/>
    </row>
    <row r="19" spans="1:14" ht="14.65" hidden="1" customHeight="1" outlineLevel="2" x14ac:dyDescent="0.25">
      <c r="A19" s="2" t="s">
        <v>27</v>
      </c>
      <c r="B19" s="3"/>
      <c r="C19" s="103" t="s">
        <v>17</v>
      </c>
      <c r="D19" s="2" t="s">
        <v>27</v>
      </c>
      <c r="E19" s="3"/>
      <c r="F19" s="103" t="s">
        <v>11</v>
      </c>
      <c r="G19" s="110"/>
      <c r="H19" s="2" t="s">
        <v>27</v>
      </c>
      <c r="I19" s="3"/>
      <c r="J19" s="103" t="s">
        <v>10</v>
      </c>
      <c r="K19" s="2" t="s">
        <v>27</v>
      </c>
      <c r="L19" s="3"/>
      <c r="M19" s="103" t="s">
        <v>18</v>
      </c>
    </row>
    <row r="20" spans="1:14" ht="14.65" hidden="1" customHeight="1" outlineLevel="2" x14ac:dyDescent="0.25">
      <c r="A20" s="16">
        <f>IF(ISERROR(VLOOKUP(CONCATENATE($B$1,A19,$C$19),Input!$A:$F,5,FALSE)),"",VLOOKUP(CONCATENATE($B$1,A19,$C$19),Input!$A:$F,5,FALSE))</f>
        <v>0</v>
      </c>
      <c r="B20" s="15"/>
      <c r="C20" s="104"/>
      <c r="D20" s="16">
        <f>IF(ISERROR(VLOOKUP(CONCATENATE($B$1,D19,$F$19),Input!$A:$F,5,FALSE)),"",VLOOKUP(CONCATENATE($B$1,D19,$F$19),Input!$A:$F,5,FALSE))</f>
        <v>0</v>
      </c>
      <c r="E20" s="17"/>
      <c r="F20" s="104"/>
      <c r="G20" s="110"/>
      <c r="H20" s="16">
        <f>IF(ISERROR(VLOOKUP(CONCATENATE($B$1,H19,$J$19),Input!$A:$F,5,FALSE)),"",VLOOKUP(CONCATENATE($B$1,H19,$J$19),Input!$A:$F,5,FALSE))</f>
        <v>0</v>
      </c>
      <c r="I20" s="15"/>
      <c r="J20" s="104"/>
      <c r="K20" s="16">
        <f>IF(ISERROR(VLOOKUP(CONCATENATE($B$1,K19,$M$19),Input!$A:$F,5,FALSE)),"",VLOOKUP(CONCATENATE($B$1,K19,$M$19),Input!$A:$F,5,FALSE))</f>
        <v>0</v>
      </c>
      <c r="L20" s="17"/>
      <c r="M20" s="104"/>
    </row>
    <row r="21" spans="1:14" ht="14.65" hidden="1" customHeight="1" outlineLevel="2" x14ac:dyDescent="0.25">
      <c r="A21" s="4" t="str">
        <f>IF(ISERROR(VLOOKUP(A20,Input!$E:$F,2,FALSE)),"",VLOOKUP(A20,Input!$E:$F,2,FALSE))</f>
        <v/>
      </c>
      <c r="B21" s="15"/>
      <c r="C21" s="104"/>
      <c r="D21" s="4" t="str">
        <f>IF(ISERROR(VLOOKUP(D20,Input!$E:$F,2,FALSE)),"",VLOOKUP(D20,Input!$E:$F,2,FALSE))</f>
        <v/>
      </c>
      <c r="E21" s="18"/>
      <c r="F21" s="104"/>
      <c r="G21" s="110"/>
      <c r="H21" s="4" t="str">
        <f>IF(ISERROR(VLOOKUP(H20,Input!$E:$F,2,FALSE)),"",VLOOKUP(H20,Input!$E:$F,2,FALSE))</f>
        <v/>
      </c>
      <c r="I21" s="15"/>
      <c r="J21" s="104"/>
      <c r="K21" s="4" t="str">
        <f>IF(ISERROR(VLOOKUP(K20,Input!$E:$F,2,FALSE)),"",VLOOKUP(K20,Input!$E:$F,2,FALSE))</f>
        <v/>
      </c>
      <c r="L21" s="18"/>
      <c r="M21" s="104"/>
    </row>
    <row r="22" spans="1:14" hidden="1" outlineLevel="1" collapsed="1" x14ac:dyDescent="0.25">
      <c r="A22" s="15" t="s">
        <v>28</v>
      </c>
      <c r="B22" s="15"/>
      <c r="C22" s="104"/>
      <c r="D22" s="15" t="s">
        <v>28</v>
      </c>
      <c r="E22" s="15"/>
      <c r="F22" s="104"/>
      <c r="G22" s="110"/>
      <c r="H22" s="15" t="s">
        <v>28</v>
      </c>
      <c r="I22" s="15"/>
      <c r="J22" s="104"/>
      <c r="K22" s="15" t="s">
        <v>28</v>
      </c>
      <c r="L22" s="15"/>
      <c r="M22" s="104"/>
    </row>
    <row r="23" spans="1:14" hidden="1" outlineLevel="1" x14ac:dyDescent="0.25">
      <c r="A23" s="16">
        <f>IF(ISERROR(VLOOKUP(CONCATENATE($B$1,A22,$C$19),Input!$A:$F,5,FALSE)),"",VLOOKUP(CONCATENATE($B$1,A22,$C$19),Input!$A:$F,5,FALSE))</f>
        <v>0</v>
      </c>
      <c r="B23" s="15"/>
      <c r="C23" s="104"/>
      <c r="D23" s="16">
        <f>IF(ISERROR(VLOOKUP(CONCATENATE($B$1,D22,$F$19),Input!$A:$F,5,FALSE)),"",VLOOKUP(CONCATENATE($B$1,D22,$F$19),Input!$A:$F,5,FALSE))</f>
        <v>0</v>
      </c>
      <c r="E23" s="17"/>
      <c r="F23" s="104"/>
      <c r="G23" s="110"/>
      <c r="H23" s="16">
        <f>IF(ISERROR(VLOOKUP(CONCATENATE($B$1,H22,$J$19),Input!$A:$F,5,FALSE)),"",VLOOKUP(CONCATENATE($B$1,H22,$J$19),Input!$A:$F,5,FALSE))</f>
        <v>0</v>
      </c>
      <c r="I23" s="15"/>
      <c r="J23" s="104"/>
      <c r="K23" s="16">
        <f>IF(ISERROR(VLOOKUP(CONCATENATE($B$1,K22,$M$19),Input!$A:$F,5,FALSE)),"",VLOOKUP(CONCATENATE($B$1,K22,$M$19),Input!$A:$F,5,FALSE))</f>
        <v>0</v>
      </c>
      <c r="L23" s="17"/>
      <c r="M23" s="104"/>
    </row>
    <row r="24" spans="1:14" hidden="1" outlineLevel="1" x14ac:dyDescent="0.25">
      <c r="A24" s="4" t="str">
        <f>IF(ISERROR(VLOOKUP(A23,Input!$E:$F,2,FALSE)),"",VLOOKUP(A23,Input!$E:$F,2,FALSE))</f>
        <v/>
      </c>
      <c r="B24" s="15"/>
      <c r="C24" s="104"/>
      <c r="D24" s="4" t="str">
        <f>IF(ISERROR(VLOOKUP(D23,Input!$E:$F,2,FALSE)),"",VLOOKUP(D23,Input!$E:$F,2,FALSE))</f>
        <v/>
      </c>
      <c r="E24" s="18"/>
      <c r="F24" s="104"/>
      <c r="G24" s="110"/>
      <c r="H24" s="4" t="str">
        <f>IF(ISERROR(VLOOKUP(H23,Input!$E:$F,2,FALSE)),"",VLOOKUP(H23,Input!$E:$F,2,FALSE))</f>
        <v/>
      </c>
      <c r="I24" s="15"/>
      <c r="J24" s="104"/>
      <c r="K24" s="4" t="str">
        <f>IF(ISERROR(VLOOKUP(K23,Input!$E:$F,2,FALSE)),"",VLOOKUP(K23,Input!$E:$F,2,FALSE))</f>
        <v/>
      </c>
      <c r="L24" s="18"/>
      <c r="M24" s="104"/>
      <c r="N24" s="22" t="s">
        <v>19</v>
      </c>
    </row>
    <row r="25" spans="1:14" hidden="1" outlineLevel="1" x14ac:dyDescent="0.25">
      <c r="A25" s="5" t="s">
        <v>13</v>
      </c>
      <c r="B25" s="15"/>
      <c r="C25" s="104"/>
      <c r="D25" s="5" t="s">
        <v>13</v>
      </c>
      <c r="E25" s="15"/>
      <c r="F25" s="104"/>
      <c r="G25" s="110"/>
      <c r="H25" s="5" t="s">
        <v>13</v>
      </c>
      <c r="I25" s="15"/>
      <c r="J25" s="104"/>
      <c r="K25" s="5" t="s">
        <v>13</v>
      </c>
      <c r="L25" s="15"/>
      <c r="M25" s="104"/>
    </row>
    <row r="26" spans="1:14" hidden="1" outlineLevel="1" x14ac:dyDescent="0.25">
      <c r="A26" s="16" t="str">
        <f>IF(ISERROR(VLOOKUP(CONCATENATE($B$1,A25,$C$19),Input!$A:$F,5,FALSE)),"",VLOOKUP(CONCATENATE($B$1,A25,$C$19),Input!$A:$F,5,FALSE))</f>
        <v/>
      </c>
      <c r="B26" s="15"/>
      <c r="C26" s="104"/>
      <c r="D26" s="16" t="str">
        <f>IF(ISERROR(VLOOKUP(CONCATENATE($B$1,D25,$F$19),Input!$A:$F,5,FALSE)),"",VLOOKUP(CONCATENATE($B$1,D25,$F$19),Input!$A:$F,5,FALSE))</f>
        <v/>
      </c>
      <c r="E26" s="17" t="s">
        <v>14</v>
      </c>
      <c r="F26" s="104"/>
      <c r="G26" s="110"/>
      <c r="H26" s="16" t="str">
        <f>IF(ISERROR(VLOOKUP(CONCATENATE($B$1,H25,$J$19),Input!$A:$F,5,FALSE)),"",VLOOKUP(CONCATENATE($B$1,H25,$J$19),Input!$A:$F,5,FALSE))</f>
        <v/>
      </c>
      <c r="I26" s="15"/>
      <c r="J26" s="104"/>
      <c r="K26" s="16" t="str">
        <f>IF(ISERROR(VLOOKUP(CONCATENATE($B$1,K25,$M$19),Input!$A:$F,5,FALSE)),"",VLOOKUP(CONCATENATE($B$1,K25,$M$19),Input!$A:$F,5,FALSE))</f>
        <v/>
      </c>
      <c r="L26" s="17"/>
      <c r="M26" s="104"/>
    </row>
    <row r="27" spans="1:14" hidden="1" outlineLevel="1" x14ac:dyDescent="0.25">
      <c r="A27" s="4" t="str">
        <f>IF(ISERROR(VLOOKUP(A26,Input!$E:$F,2,FALSE)),"",VLOOKUP(A26,Input!$E:$F,2,FALSE))</f>
        <v/>
      </c>
      <c r="B27" s="15"/>
      <c r="C27" s="104"/>
      <c r="D27" s="4" t="str">
        <f>IF(ISERROR(VLOOKUP(D26,Input!$E:$F,2,FALSE)),"",VLOOKUP(D26,Input!$E:$F,2,FALSE))</f>
        <v/>
      </c>
      <c r="E27" s="18" t="s">
        <v>14</v>
      </c>
      <c r="F27" s="104"/>
      <c r="G27" s="110"/>
      <c r="H27" s="4" t="str">
        <f>IF(ISERROR(VLOOKUP(H26,Input!$E:$F,2,FALSE)),"",VLOOKUP(H26,Input!$E:$F,2,FALSE))</f>
        <v/>
      </c>
      <c r="I27" s="15"/>
      <c r="J27" s="104"/>
      <c r="K27" s="4" t="str">
        <f>IF(ISERROR(VLOOKUP(K26,Input!$E:$F,2,FALSE)),"",VLOOKUP(K26,Input!$E:$F,2,FALSE))</f>
        <v/>
      </c>
      <c r="L27" s="18" t="str">
        <f>IF(ISERROR(VLOOKUP(L26,Input!$E:$F,2,FALSE)),"",VLOOKUP(L26,Input!$E:$F,2,FALSE))</f>
        <v/>
      </c>
      <c r="M27" s="104"/>
    </row>
    <row r="28" spans="1:14" ht="14.65" hidden="1" customHeight="1" outlineLevel="2" x14ac:dyDescent="0.25">
      <c r="A28" s="6" t="s">
        <v>15</v>
      </c>
      <c r="B28" s="15"/>
      <c r="C28" s="104"/>
      <c r="D28" s="6" t="s">
        <v>15</v>
      </c>
      <c r="E28" s="15"/>
      <c r="F28" s="104"/>
      <c r="G28" s="110"/>
      <c r="H28" s="6" t="s">
        <v>15</v>
      </c>
      <c r="I28" s="15"/>
      <c r="J28" s="104"/>
      <c r="K28" s="6" t="s">
        <v>15</v>
      </c>
      <c r="L28" s="15"/>
      <c r="M28" s="104"/>
    </row>
    <row r="29" spans="1:14" ht="14.65" hidden="1" customHeight="1" outlineLevel="2" x14ac:dyDescent="0.25">
      <c r="A29" s="16" t="str">
        <f>IF(ISERROR(VLOOKUP(CONCATENATE($B$1,A28,$C$19),Input!$A:$F,5,FALSE)),"",VLOOKUP(CONCATENATE($B$1,A28,$C$19),Input!$A:$F,5,FALSE))</f>
        <v/>
      </c>
      <c r="B29" s="15"/>
      <c r="C29" s="104"/>
      <c r="D29" s="16" t="str">
        <f>IF(ISERROR(VLOOKUP(CONCATENATE($B$1,D28,$F$19),Input!$A:$F,5,FALSE)),"",VLOOKUP(CONCATENATE($B$1,D28,$F$19),Input!$A:$F,5,FALSE))</f>
        <v/>
      </c>
      <c r="E29" s="17" t="str">
        <f>IF(ISERROR(VLOOKUP(CONCATENATE($B$1,D28,$O$6),Input!$A:$F,5,FALSE)),"",VLOOKUP(CONCATENATE($B$1,D28,$O$6),Input!$A:$F,5,FALSE))</f>
        <v/>
      </c>
      <c r="F29" s="104"/>
      <c r="G29" s="110"/>
      <c r="H29" s="16" t="str">
        <f>IF(ISERROR(VLOOKUP(CONCATENATE($B$1,H28,$J$19),Input!$A:$F,5,FALSE)),"",VLOOKUP(CONCATENATE($B$1,H28,$J$19),Input!$A:$F,5,FALSE))</f>
        <v/>
      </c>
      <c r="I29" s="15"/>
      <c r="J29" s="104"/>
      <c r="K29" s="16" t="str">
        <f>IF(ISERROR(VLOOKUP(CONCATENATE($B$1,K28,$M$19),Input!$A:$F,5,FALSE)),"",VLOOKUP(CONCATENATE($B$1,K28,$M$19),Input!$A:$F,5,FALSE))</f>
        <v/>
      </c>
      <c r="L29" s="17" t="str">
        <f>IF(ISERROR(VLOOKUP(CONCATENATE($B$1,K28,$O$5),Input!$A:$F,5,FALSE)),"",VLOOKUP(CONCATENATE($B$1,K28,$O$5),Input!$A:$F,5,FALSE))</f>
        <v/>
      </c>
      <c r="M29" s="104"/>
    </row>
    <row r="30" spans="1:14" ht="14.65" hidden="1" customHeight="1" outlineLevel="2" x14ac:dyDescent="0.25">
      <c r="A30" s="4" t="str">
        <f>IF(ISERROR(VLOOKUP(A29,Input!$E:$F,2,FALSE)),"",VLOOKUP(A29,Input!$E:$F,2,FALSE))</f>
        <v/>
      </c>
      <c r="B30" s="15"/>
      <c r="C30" s="104"/>
      <c r="D30" s="4" t="str">
        <f>IF(ISERROR(VLOOKUP(D29,Input!$E:$F,2,FALSE)),"",VLOOKUP(D29,Input!$E:$F,2,FALSE))</f>
        <v/>
      </c>
      <c r="E30" s="18" t="str">
        <f>IF(ISERROR(VLOOKUP(E29,Input!$E:$F,2,FALSE)),"",VLOOKUP(E29,Input!$E:$F,2,FALSE))</f>
        <v/>
      </c>
      <c r="F30" s="104"/>
      <c r="G30" s="110"/>
      <c r="H30" s="4" t="str">
        <f>IF(ISERROR(VLOOKUP(H29,Input!$E:$F,2,FALSE)),"",VLOOKUP(H29,Input!$E:$F,2,FALSE))</f>
        <v/>
      </c>
      <c r="I30" s="15"/>
      <c r="J30" s="104"/>
      <c r="K30" s="4" t="str">
        <f>IF(ISERROR(VLOOKUP(K29,Input!$E:$F,2,FALSE)),"",VLOOKUP(K29,Input!$E:$F,2,FALSE))</f>
        <v/>
      </c>
      <c r="L30" s="18" t="str">
        <f>IF(ISERROR(VLOOKUP(L29,Input!$E:$F,2,FALSE)),"",VLOOKUP(L29,Input!$E:$F,2,FALSE))</f>
        <v/>
      </c>
      <c r="M30" s="104"/>
    </row>
    <row r="31" spans="1:14" ht="14.65" hidden="1" customHeight="1" outlineLevel="2" x14ac:dyDescent="0.25">
      <c r="A31" s="6" t="s">
        <v>16</v>
      </c>
      <c r="B31" s="15"/>
      <c r="C31" s="104"/>
      <c r="D31" s="6" t="s">
        <v>16</v>
      </c>
      <c r="E31" s="15"/>
      <c r="F31" s="104"/>
      <c r="G31" s="110"/>
      <c r="H31" s="6" t="s">
        <v>16</v>
      </c>
      <c r="I31" s="15"/>
      <c r="J31" s="104"/>
      <c r="K31" s="6" t="s">
        <v>16</v>
      </c>
      <c r="L31" s="15"/>
      <c r="M31" s="104"/>
    </row>
    <row r="32" spans="1:14" ht="14.65" hidden="1" customHeight="1" outlineLevel="2" x14ac:dyDescent="0.25">
      <c r="A32" s="16" t="str">
        <f>IF(ISERROR(VLOOKUP(CONCATENATE($B$1,A31,$C$19),Input!$A:$F,5,FALSE)),"",VLOOKUP(CONCATENATE($B$1,A31,$C$19),Input!$A:$F,5,FALSE))</f>
        <v/>
      </c>
      <c r="B32" s="15"/>
      <c r="C32" s="104"/>
      <c r="D32" s="16" t="str">
        <f>IF(ISERROR(VLOOKUP(CONCATENATE($B$1,D31,$F$19),Input!$A:$F,5,FALSE)),"",VLOOKUP(CONCATENATE($B$1,D31,$F$19),Input!$A:$F,5,FALSE))</f>
        <v/>
      </c>
      <c r="E32" s="17" t="str">
        <f>IF(ISERROR(VLOOKUP(CONCATENATE($B$1,D31,$O$6),Input!$A:$F,5,FALSE)),"",VLOOKUP(CONCATENATE($B$1,D31,$O$6),Input!$A:$F,5,FALSE))</f>
        <v/>
      </c>
      <c r="F32" s="104"/>
      <c r="G32" s="110"/>
      <c r="H32" s="16" t="str">
        <f>IF(ISERROR(VLOOKUP(CONCATENATE($B$1,H31,$J$19),Input!$A:$F,5,FALSE)),"",VLOOKUP(CONCATENATE($B$1,H31,$J$19),Input!$A:$F,5,FALSE))</f>
        <v/>
      </c>
      <c r="I32" s="15"/>
      <c r="J32" s="104"/>
      <c r="K32" s="16" t="str">
        <f>IF(ISERROR(VLOOKUP(CONCATENATE($B$1,K31,$M$19),Input!$A:$F,5,FALSE)),"",VLOOKUP(CONCATENATE($B$1,K31,$M$19),Input!$A:$F,5,FALSE))</f>
        <v/>
      </c>
      <c r="L32" s="17" t="str">
        <f>IF(ISERROR(VLOOKUP(CONCATENATE($B$1,K31,$O$5),Input!$A:$F,5,FALSE)),"",VLOOKUP(CONCATENATE($B$1,K31,$O$5),Input!$A:$F,5,FALSE))</f>
        <v/>
      </c>
      <c r="M32" s="104"/>
    </row>
    <row r="33" spans="1:15" ht="14.65" hidden="1" customHeight="1" outlineLevel="1" x14ac:dyDescent="0.25">
      <c r="A33" s="7" t="str">
        <f>IF(ISERROR(VLOOKUP(A32,Input!$E:$F,2,FALSE)),"",VLOOKUP(A32,Input!$E:$F,2,FALSE))</f>
        <v/>
      </c>
      <c r="B33" s="8"/>
      <c r="C33" s="105"/>
      <c r="D33" s="7" t="str">
        <f>IF(ISERROR(VLOOKUP(D32,Input!$E:$F,2,FALSE)),"",VLOOKUP(D32,Input!$E:$F,2,FALSE))</f>
        <v/>
      </c>
      <c r="E33" s="21" t="str">
        <f>IF(ISERROR(VLOOKUP(E32,Input!$E:$F,2,FALSE)),"",VLOOKUP(E32,Input!$E:$F,2,FALSE))</f>
        <v/>
      </c>
      <c r="F33" s="105"/>
      <c r="G33" s="110"/>
      <c r="H33" s="7" t="str">
        <f>IF(ISERROR(VLOOKUP(H32,Input!$E:$F,2,FALSE)),"",VLOOKUP(H32,Input!$E:$F,2,FALSE))</f>
        <v/>
      </c>
      <c r="I33" s="8"/>
      <c r="J33" s="105"/>
      <c r="K33" s="7" t="str">
        <f>IF(ISERROR(VLOOKUP(K32,Input!$E:$F,2,FALSE)),"",VLOOKUP(K32,Input!$E:$F,2,FALSE))</f>
        <v/>
      </c>
      <c r="L33" s="21" t="str">
        <f>IF(ISERROR(VLOOKUP(L32,Input!$E:$F,2,FALSE)),"",VLOOKUP(L32,Input!$E:$F,2,FALSE))</f>
        <v/>
      </c>
      <c r="M33" s="105"/>
    </row>
    <row r="34" spans="1:15" ht="14.65" customHeight="1" collapsed="1" x14ac:dyDescent="0.25">
      <c r="A34" s="2" t="s">
        <v>27</v>
      </c>
      <c r="B34" s="3"/>
      <c r="C34" s="103" t="s">
        <v>20</v>
      </c>
      <c r="D34" s="2" t="s">
        <v>27</v>
      </c>
      <c r="E34" s="3"/>
      <c r="F34" s="103" t="s">
        <v>21</v>
      </c>
      <c r="G34" s="110"/>
      <c r="H34" s="2" t="s">
        <v>27</v>
      </c>
      <c r="I34" s="3"/>
      <c r="J34" s="103" t="s">
        <v>22</v>
      </c>
      <c r="K34" s="2" t="s">
        <v>27</v>
      </c>
      <c r="L34" s="3"/>
      <c r="M34" s="103" t="s">
        <v>23</v>
      </c>
    </row>
    <row r="35" spans="1:15" x14ac:dyDescent="0.25">
      <c r="A35" s="16">
        <f>IF(ISERROR(VLOOKUP(CONCATENATE($B$1,A34,$C$34),Input!$A:$F,5,FALSE)),"",VLOOKUP(CONCATENATE($B$1,A34,$C$34),Input!$A:$F,5,FALSE))</f>
        <v>0</v>
      </c>
      <c r="B35" s="15"/>
      <c r="C35" s="104"/>
      <c r="D35" s="16">
        <f>IF(ISERROR(VLOOKUP(CONCATENATE($B$1,D34,$F$34),Input!$A:$F,5,FALSE)),"",VLOOKUP(CONCATENATE($B$1,D34,$F$34),Input!$A:$F,5,FALSE))</f>
        <v>0</v>
      </c>
      <c r="E35" s="15"/>
      <c r="F35" s="104"/>
      <c r="G35" s="110"/>
      <c r="H35" s="16">
        <f>IF(ISERROR(VLOOKUP(CONCATENATE($B$1,H34,$J$34),Input!$A:$F,5,FALSE)),"",VLOOKUP(CONCATENATE($B$1,H34,$J$34),Input!$A:$F,5,FALSE))</f>
        <v>0</v>
      </c>
      <c r="I35" s="15"/>
      <c r="J35" s="104"/>
      <c r="K35" s="16">
        <f>IF(ISERROR(VLOOKUP(CONCATENATE($B$1,K34,$M$34),Input!$A:$F,5,FALSE)),"",VLOOKUP(CONCATENATE($B$1,K34,$M$34),Input!$A:$F,5,FALSE))</f>
        <v>0</v>
      </c>
      <c r="L35" s="15"/>
      <c r="M35" s="104"/>
    </row>
    <row r="36" spans="1:15" x14ac:dyDescent="0.25">
      <c r="A36" s="4" t="str">
        <f>IF(ISERROR(VLOOKUP(A35,Input!$E:$F,2,FALSE)),"",VLOOKUP(A35,Input!$E:$F,2,FALSE))</f>
        <v/>
      </c>
      <c r="B36" s="15"/>
      <c r="C36" s="104"/>
      <c r="D36" s="4" t="str">
        <f>IF(ISERROR(VLOOKUP(D35,Input!$E:$F,2,FALSE)),"",VLOOKUP(D35,Input!$E:$F,2,FALSE))</f>
        <v/>
      </c>
      <c r="E36" s="15"/>
      <c r="F36" s="104"/>
      <c r="G36" s="110"/>
      <c r="H36" s="4" t="str">
        <f>IF(ISERROR(VLOOKUP(H35,Input!$E:$F,2,FALSE)),"",VLOOKUP(H35,Input!$E:$F,2,FALSE))</f>
        <v/>
      </c>
      <c r="I36" s="15"/>
      <c r="J36" s="104"/>
      <c r="K36" s="4" t="str">
        <f>IF(ISERROR(VLOOKUP(K35,Input!$E:$F,2,FALSE)),"",VLOOKUP(K35,Input!$E:$F,2,FALSE))</f>
        <v/>
      </c>
      <c r="L36" s="15"/>
      <c r="M36" s="104"/>
    </row>
    <row r="37" spans="1:15" x14ac:dyDescent="0.25">
      <c r="A37" s="15" t="s">
        <v>28</v>
      </c>
      <c r="B37" s="15"/>
      <c r="C37" s="104"/>
      <c r="D37" s="15" t="s">
        <v>28</v>
      </c>
      <c r="E37" s="15"/>
      <c r="F37" s="104"/>
      <c r="G37" s="110"/>
      <c r="H37" s="15" t="s">
        <v>28</v>
      </c>
      <c r="I37" s="15"/>
      <c r="J37" s="104"/>
      <c r="K37" s="15" t="s">
        <v>28</v>
      </c>
      <c r="L37" s="15"/>
      <c r="M37" s="104"/>
    </row>
    <row r="38" spans="1:15" x14ac:dyDescent="0.25">
      <c r="A38" s="16">
        <f>IF(ISERROR(VLOOKUP(CONCATENATE($B$1,A37,$C$34),Input!$A:$F,5,FALSE)),"",VLOOKUP(CONCATENATE($B$1,A37,$C$34),Input!$A:$F,5,FALSE))</f>
        <v>0</v>
      </c>
      <c r="B38" s="15"/>
      <c r="C38" s="104"/>
      <c r="D38" s="16">
        <f>IF(ISERROR(VLOOKUP(CONCATENATE($B$1,D37,$F$34),Input!$A:$F,5,FALSE)),"",VLOOKUP(CONCATENATE($B$1,D37,$F$34),Input!$A:$F,5,FALSE))</f>
        <v>0</v>
      </c>
      <c r="E38" s="15"/>
      <c r="F38" s="104"/>
      <c r="G38" s="110"/>
      <c r="H38" s="16">
        <f>IF(ISERROR(VLOOKUP(CONCATENATE($B$1,H37,$J$34),Input!$A:$F,5,FALSE)),"",VLOOKUP(CONCATENATE($B$1,H37,$J$34),Input!$A:$F,5,FALSE))</f>
        <v>0</v>
      </c>
      <c r="I38" s="15"/>
      <c r="J38" s="104"/>
      <c r="K38" s="16">
        <f>IF(ISERROR(VLOOKUP(CONCATENATE($B$1,K37,$M$34),Input!$A:$F,5,FALSE)),"",VLOOKUP(CONCATENATE($B$1,K37,$M$34),Input!$A:$F,5,FALSE))</f>
        <v>0</v>
      </c>
      <c r="L38" s="15"/>
      <c r="M38" s="104"/>
    </row>
    <row r="39" spans="1:15" x14ac:dyDescent="0.25">
      <c r="A39" s="4" t="str">
        <f>IF(ISERROR(VLOOKUP(A38,Input!$E:$F,2,FALSE)),"",VLOOKUP(A38,Input!$E:$F,2,FALSE))</f>
        <v/>
      </c>
      <c r="B39" s="15"/>
      <c r="C39" s="104"/>
      <c r="D39" s="4" t="str">
        <f>IF(ISERROR(VLOOKUP(D38,Input!$E:$F,2,FALSE)),"",VLOOKUP(D38,Input!$E:$F,2,FALSE))</f>
        <v/>
      </c>
      <c r="E39" s="15"/>
      <c r="F39" s="104"/>
      <c r="G39" s="110"/>
      <c r="H39" s="4" t="str">
        <f>IF(ISERROR(VLOOKUP(H38,Input!$E:$F,2,FALSE)),"",VLOOKUP(H38,Input!$E:$F,2,FALSE))</f>
        <v/>
      </c>
      <c r="I39" s="15"/>
      <c r="J39" s="104"/>
      <c r="K39" s="4" t="str">
        <f>IF(ISERROR(VLOOKUP(K38,Input!$E:$F,2,FALSE)),"",VLOOKUP(K38,Input!$E:$F,2,FALSE))</f>
        <v/>
      </c>
      <c r="L39" s="15"/>
      <c r="M39" s="104"/>
    </row>
    <row r="40" spans="1:15" x14ac:dyDescent="0.25">
      <c r="A40" s="5" t="s">
        <v>13</v>
      </c>
      <c r="B40" s="15"/>
      <c r="C40" s="104"/>
      <c r="D40" s="5" t="s">
        <v>13</v>
      </c>
      <c r="E40" s="15"/>
      <c r="F40" s="104"/>
      <c r="G40" s="110"/>
      <c r="H40" s="5" t="s">
        <v>13</v>
      </c>
      <c r="I40" s="15"/>
      <c r="J40" s="104"/>
      <c r="K40" s="5" t="s">
        <v>13</v>
      </c>
      <c r="L40" s="15"/>
      <c r="M40" s="104"/>
    </row>
    <row r="41" spans="1:15" x14ac:dyDescent="0.25">
      <c r="A41" s="16">
        <f>IF(ISERROR(VLOOKUP(CONCATENATE($B$1,A40,$C$34),Input!$A:$F,5,FALSE)),"",VLOOKUP(CONCATENATE($B$1,A40,$C$34),Input!$A:$F,5,FALSE))</f>
        <v>0</v>
      </c>
      <c r="B41" s="15"/>
      <c r="C41" s="104"/>
      <c r="D41" s="16">
        <f>IF(ISERROR(VLOOKUP(CONCATENATE($B$1,D40,$F$34),Input!$A:$F,5,FALSE)),"",VLOOKUP(CONCATENATE($B$1,D40,$F$34),Input!$A:$F,5,FALSE))</f>
        <v>0</v>
      </c>
      <c r="E41" s="15"/>
      <c r="F41" s="104"/>
      <c r="G41" s="110"/>
      <c r="H41" s="16">
        <f>IF(ISERROR(VLOOKUP(CONCATENATE($B$1,H40,$J$34),Input!$A:$F,5,FALSE)),"",VLOOKUP(CONCATENATE($B$1,H40,$J$34),Input!$A:$F,5,FALSE))</f>
        <v>0</v>
      </c>
      <c r="I41" s="15"/>
      <c r="J41" s="104"/>
      <c r="K41" s="16">
        <f>IF(ISERROR(VLOOKUP(CONCATENATE($B$1,K40,$M$34),Input!$A:$F,5,FALSE)),"",VLOOKUP(CONCATENATE($B$1,K40,$M$34),Input!$A:$F,5,FALSE))</f>
        <v>0</v>
      </c>
      <c r="L41" s="15"/>
      <c r="M41" s="104"/>
      <c r="O41" s="1" t="s">
        <v>14</v>
      </c>
    </row>
    <row r="42" spans="1:15" x14ac:dyDescent="0.25">
      <c r="A42" s="4" t="str">
        <f>IF(ISERROR(VLOOKUP(A41,Input!$E:$F,2,FALSE)),"",VLOOKUP(A41,Input!$E:$F,2,FALSE))</f>
        <v/>
      </c>
      <c r="B42" s="15"/>
      <c r="C42" s="104"/>
      <c r="D42" s="4" t="str">
        <f>IF(ISERROR(VLOOKUP(D41,Input!$E:$F,2,FALSE)),"",VLOOKUP(D41,Input!$E:$F,2,FALSE))</f>
        <v/>
      </c>
      <c r="E42" s="15"/>
      <c r="F42" s="104"/>
      <c r="G42" s="110"/>
      <c r="H42" s="4" t="str">
        <f>IF(ISERROR(VLOOKUP(H41,Input!$E:$F,2,FALSE)),"",VLOOKUP(H41,Input!$E:$F,2,FALSE))</f>
        <v/>
      </c>
      <c r="I42" s="15"/>
      <c r="J42" s="104"/>
      <c r="K42" s="4" t="str">
        <f>IF(ISERROR(VLOOKUP(K41,Input!$E:$F,2,FALSE)),"",VLOOKUP(K41,Input!$E:$F,2,FALSE))</f>
        <v/>
      </c>
      <c r="L42" s="15"/>
      <c r="M42" s="104"/>
    </row>
    <row r="43" spans="1:15" x14ac:dyDescent="0.25">
      <c r="A43" s="6" t="s">
        <v>15</v>
      </c>
      <c r="B43" s="15"/>
      <c r="C43" s="104"/>
      <c r="D43" s="6" t="s">
        <v>15</v>
      </c>
      <c r="E43" s="15"/>
      <c r="F43" s="104"/>
      <c r="G43" s="110"/>
      <c r="H43" s="6" t="s">
        <v>15</v>
      </c>
      <c r="I43" s="15"/>
      <c r="J43" s="104"/>
      <c r="K43" s="6" t="s">
        <v>15</v>
      </c>
      <c r="L43" s="15"/>
      <c r="M43" s="104"/>
    </row>
    <row r="44" spans="1:15" x14ac:dyDescent="0.25">
      <c r="A44" s="16">
        <f>IF(ISERROR(VLOOKUP(CONCATENATE($B$1,A43,$C$34),Input!$A:$F,5,FALSE)),"",VLOOKUP(CONCATENATE($B$1,A43,$C$34),Input!$A:$F,5,FALSE))</f>
        <v>0</v>
      </c>
      <c r="B44" s="15"/>
      <c r="C44" s="104"/>
      <c r="D44" s="16">
        <f>IF(ISERROR(VLOOKUP(CONCATENATE($B$1,D43,$F$34),Input!$A:$F,5,FALSE)),"",VLOOKUP(CONCATENATE($B$1,D43,$F$34),Input!$A:$F,5,FALSE))</f>
        <v>0</v>
      </c>
      <c r="E44" s="15"/>
      <c r="F44" s="104"/>
      <c r="G44" s="110"/>
      <c r="H44" s="16">
        <f>IF(ISERROR(VLOOKUP(CONCATENATE($B$1,H43,$J$34),Input!$A:$F,5,FALSE)),"",VLOOKUP(CONCATENATE($B$1,H43,$J$34),Input!$A:$F,5,FALSE))</f>
        <v>0</v>
      </c>
      <c r="I44" s="15"/>
      <c r="J44" s="104"/>
      <c r="K44" s="16">
        <f>IF(ISERROR(VLOOKUP(CONCATENATE($B$1,K43,$M$34),Input!$A:$F,5,FALSE)),"",VLOOKUP(CONCATENATE($B$1,K43,$M$34),Input!$A:$F,5,FALSE))</f>
        <v>0</v>
      </c>
      <c r="L44" s="15"/>
      <c r="M44" s="104"/>
    </row>
    <row r="45" spans="1:15" x14ac:dyDescent="0.25">
      <c r="A45" s="4" t="str">
        <f>IF(ISERROR(VLOOKUP(A44,Input!$E:$F,2,FALSE)),"",VLOOKUP(A44,Input!$E:$F,2,FALSE))</f>
        <v/>
      </c>
      <c r="B45" s="15"/>
      <c r="C45" s="104"/>
      <c r="D45" s="4" t="str">
        <f>IF(ISERROR(VLOOKUP(D44,Input!$E:$F,2,FALSE)),"",VLOOKUP(D44,Input!$E:$F,2,FALSE))</f>
        <v/>
      </c>
      <c r="E45" s="15"/>
      <c r="F45" s="104"/>
      <c r="G45" s="110"/>
      <c r="H45" s="4" t="str">
        <f>IF(ISERROR(VLOOKUP(H44,Input!$E:$F,2,FALSE)),"",VLOOKUP(H44,Input!$E:$F,2,FALSE))</f>
        <v/>
      </c>
      <c r="I45" s="15"/>
      <c r="J45" s="104"/>
      <c r="K45" s="4" t="str">
        <f>IF(ISERROR(VLOOKUP(K44,Input!$E:$F,2,FALSE)),"",VLOOKUP(K44,Input!$E:$F,2,FALSE))</f>
        <v/>
      </c>
      <c r="L45" s="15"/>
      <c r="M45" s="104"/>
    </row>
    <row r="46" spans="1:15" x14ac:dyDescent="0.25">
      <c r="A46" s="6" t="s">
        <v>16</v>
      </c>
      <c r="B46" s="15"/>
      <c r="C46" s="104"/>
      <c r="D46" s="6" t="s">
        <v>16</v>
      </c>
      <c r="E46" s="15"/>
      <c r="F46" s="104"/>
      <c r="G46" s="110"/>
      <c r="H46" s="6" t="s">
        <v>16</v>
      </c>
      <c r="I46" s="15"/>
      <c r="J46" s="104"/>
      <c r="K46" s="6" t="s">
        <v>16</v>
      </c>
      <c r="L46" s="15"/>
      <c r="M46" s="104"/>
    </row>
    <row r="47" spans="1:15" x14ac:dyDescent="0.25">
      <c r="A47" s="16">
        <f>IF(ISERROR(VLOOKUP(CONCATENATE($B$1,A46,$C$34),Input!$A:$F,5,FALSE)),"",VLOOKUP(CONCATENATE($B$1,A46,$C$34),Input!$A:$F,5,FALSE))</f>
        <v>0</v>
      </c>
      <c r="B47" s="15"/>
      <c r="C47" s="104"/>
      <c r="D47" s="16">
        <f>IF(ISERROR(VLOOKUP(CONCATENATE($B$1,D46,$F$34),Input!$A:$F,5,FALSE)),"",VLOOKUP(CONCATENATE($B$1,D46,$F$34),Input!$A:$F,5,FALSE))</f>
        <v>0</v>
      </c>
      <c r="E47" s="15"/>
      <c r="F47" s="104"/>
      <c r="G47" s="110"/>
      <c r="H47" s="16">
        <f>IF(ISERROR(VLOOKUP(CONCATENATE($B$1,H46,$J$34),Input!$A:$F,5,FALSE)),"",VLOOKUP(CONCATENATE($B$1,H46,$J$34),Input!$A:$F,5,FALSE))</f>
        <v>0</v>
      </c>
      <c r="I47" s="15"/>
      <c r="J47" s="104"/>
      <c r="K47" s="16">
        <f>IF(ISERROR(VLOOKUP(CONCATENATE($B$1,K46,$M$34),Input!$A:$F,5,FALSE)),"",VLOOKUP(CONCATENATE($B$1,K46,$M$34),Input!$A:$F,5,FALSE))</f>
        <v>0</v>
      </c>
      <c r="L47" s="15"/>
      <c r="M47" s="104"/>
    </row>
    <row r="48" spans="1:15" x14ac:dyDescent="0.25">
      <c r="A48" s="7" t="str">
        <f>IF(ISERROR(VLOOKUP(A47,Input!$E:$F,2,FALSE)),"",VLOOKUP(A47,Input!$E:$F,2,FALSE))</f>
        <v/>
      </c>
      <c r="B48" s="8"/>
      <c r="C48" s="105"/>
      <c r="D48" s="7" t="str">
        <f>IF(ISERROR(VLOOKUP(D47,Input!$E:$F,2,FALSE)),"",VLOOKUP(D47,Input!$E:$F,2,FALSE))</f>
        <v/>
      </c>
      <c r="E48" s="8"/>
      <c r="F48" s="105"/>
      <c r="G48" s="10"/>
      <c r="H48" s="7" t="str">
        <f>IF(ISERROR(VLOOKUP(H47,Input!$E:$F,2,FALSE)),"",VLOOKUP(H47,Input!$E:$F,2,FALSE))</f>
        <v/>
      </c>
      <c r="I48" s="8"/>
      <c r="J48" s="105"/>
      <c r="K48" s="7" t="str">
        <f>IF(ISERROR(VLOOKUP(K47,Input!$E:$F,2,FALSE)),"",VLOOKUP(K47,Input!$E:$F,2,FALSE))</f>
        <v/>
      </c>
      <c r="L48" s="8"/>
      <c r="M48" s="105"/>
    </row>
    <row r="49" spans="1:13" ht="15.75" thickBot="1" x14ac:dyDescent="0.3">
      <c r="A49" s="9"/>
      <c r="B49" s="9"/>
      <c r="C49" s="9"/>
      <c r="D49" s="9"/>
      <c r="E49" s="9"/>
      <c r="F49" s="9"/>
      <c r="G49" s="10"/>
      <c r="H49" s="9"/>
      <c r="I49" s="9"/>
      <c r="J49" s="9"/>
      <c r="K49" s="9"/>
      <c r="L49" s="9"/>
      <c r="M49" s="9"/>
    </row>
    <row r="50" spans="1:13" x14ac:dyDescent="0.25">
      <c r="A50" s="9"/>
      <c r="B50" s="23"/>
      <c r="C50" s="24"/>
      <c r="D50" s="24"/>
      <c r="E50" s="24"/>
      <c r="F50" s="25"/>
      <c r="H50" s="34" t="s">
        <v>14</v>
      </c>
      <c r="I50" s="9"/>
      <c r="J50" s="9"/>
      <c r="K50" s="9"/>
      <c r="L50" s="9"/>
      <c r="M50" s="9"/>
    </row>
    <row r="51" spans="1:13" x14ac:dyDescent="0.25">
      <c r="A51" s="9"/>
      <c r="B51" s="26"/>
      <c r="C51" s="106" t="s">
        <v>24</v>
      </c>
      <c r="D51" s="106"/>
      <c r="E51" s="106"/>
      <c r="F51" s="27"/>
      <c r="H51" s="34" t="s">
        <v>14</v>
      </c>
      <c r="I51" s="9"/>
      <c r="J51" s="9"/>
      <c r="K51" s="9"/>
      <c r="L51" s="9"/>
      <c r="M51" s="9"/>
    </row>
    <row r="52" spans="1:13" x14ac:dyDescent="0.25">
      <c r="A52" s="9"/>
      <c r="B52" s="26"/>
      <c r="C52" s="15"/>
      <c r="D52" s="15"/>
      <c r="E52" s="15"/>
      <c r="F52" s="27"/>
      <c r="H52" s="9"/>
      <c r="I52" s="9"/>
      <c r="J52" s="9"/>
      <c r="K52" s="9"/>
      <c r="L52" s="9"/>
      <c r="M52" s="9"/>
    </row>
    <row r="53" spans="1:13" ht="15.75" thickBot="1" x14ac:dyDescent="0.3">
      <c r="A53" s="9"/>
      <c r="B53" s="28"/>
      <c r="C53" s="29"/>
      <c r="D53" s="29"/>
      <c r="E53" s="29"/>
      <c r="F53" s="30"/>
      <c r="H53" s="9"/>
      <c r="I53" s="9"/>
      <c r="J53" s="9"/>
      <c r="K53" s="9"/>
      <c r="L53" s="9"/>
      <c r="M53" s="9"/>
    </row>
    <row r="54" spans="1:13" x14ac:dyDescent="0.25">
      <c r="A54" s="9"/>
      <c r="H54" s="9"/>
      <c r="I54" s="9"/>
      <c r="J54" s="9"/>
      <c r="K54" s="9"/>
      <c r="L54" s="9"/>
      <c r="M54" s="9"/>
    </row>
    <row r="55" spans="1:13" x14ac:dyDescent="0.25">
      <c r="B55" s="94" t="s">
        <v>25</v>
      </c>
      <c r="C55" s="95"/>
      <c r="D55" s="95"/>
      <c r="E55" s="95"/>
      <c r="F55" s="95"/>
      <c r="G55" s="96"/>
      <c r="H55" s="89" t="s">
        <v>244</v>
      </c>
    </row>
    <row r="56" spans="1:13" x14ac:dyDescent="0.25">
      <c r="B56" s="97"/>
      <c r="C56" s="98"/>
      <c r="D56" s="98"/>
      <c r="E56" s="98"/>
      <c r="F56" s="98"/>
      <c r="G56" s="99"/>
    </row>
    <row r="57" spans="1:13" x14ac:dyDescent="0.25">
      <c r="B57" s="97"/>
      <c r="C57" s="98"/>
      <c r="D57" s="98"/>
      <c r="E57" s="98"/>
      <c r="F57" s="98"/>
      <c r="G57" s="99"/>
    </row>
    <row r="58" spans="1:13" x14ac:dyDescent="0.25">
      <c r="B58" s="97"/>
      <c r="C58" s="98"/>
      <c r="D58" s="98"/>
      <c r="E58" s="98"/>
      <c r="F58" s="98"/>
      <c r="G58" s="99"/>
    </row>
    <row r="59" spans="1:13" x14ac:dyDescent="0.25">
      <c r="B59" s="100"/>
      <c r="C59" s="101"/>
      <c r="D59" s="101"/>
      <c r="E59" s="101"/>
      <c r="F59" s="101"/>
      <c r="G59" s="102"/>
    </row>
    <row r="61" spans="1:13" x14ac:dyDescent="0.25">
      <c r="B61" s="33"/>
    </row>
  </sheetData>
  <mergeCells count="17">
    <mergeCell ref="A3:F3"/>
    <mergeCell ref="G3:G47"/>
    <mergeCell ref="H3:M3"/>
    <mergeCell ref="C4:C18"/>
    <mergeCell ref="F4:F18"/>
    <mergeCell ref="J4:J18"/>
    <mergeCell ref="M4:M18"/>
    <mergeCell ref="C19:C33"/>
    <mergeCell ref="F19:F33"/>
    <mergeCell ref="J19:J33"/>
    <mergeCell ref="B55:G59"/>
    <mergeCell ref="M19:M33"/>
    <mergeCell ref="C34:C48"/>
    <mergeCell ref="F34:F48"/>
    <mergeCell ref="J34:J48"/>
    <mergeCell ref="M34:M48"/>
    <mergeCell ref="C51:E5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887768-8A76-4BE8-BEE2-6930B5853032}">
          <x14:formula1>
            <xm:f>Lists!$A$2:$A$8</xm:f>
          </x14:formula1>
          <xm:sqref>B1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39A1-D05A-4992-891B-4BA331B9E0EC}">
  <dimension ref="A1:T249"/>
  <sheetViews>
    <sheetView zoomScaleNormal="100" workbookViewId="0">
      <pane xSplit="2" ySplit="1" topLeftCell="C126" activePane="bottomRight" state="frozen"/>
      <selection activeCell="E139" sqref="E139"/>
      <selection pane="topRight" activeCell="E139" sqref="E139"/>
      <selection pane="bottomLeft" activeCell="E139" sqref="E139"/>
      <selection pane="bottomRight" activeCell="E139" sqref="E139"/>
    </sheetView>
  </sheetViews>
  <sheetFormatPr defaultColWidth="8.7109375" defaultRowHeight="15" outlineLevelRow="1" outlineLevelCol="1" x14ac:dyDescent="0.25"/>
  <cols>
    <col min="1" max="1" width="25.7109375" style="1" customWidth="1" outlineLevel="1"/>
    <col min="2" max="2" width="8.7109375" style="1"/>
    <col min="3" max="3" width="11.42578125" style="1" bestFit="1" customWidth="1"/>
    <col min="4" max="4" width="11.42578125" style="1" customWidth="1"/>
    <col min="5" max="5" width="20" style="1" customWidth="1"/>
    <col min="6" max="6" width="19.140625" style="1" bestFit="1" customWidth="1"/>
    <col min="7" max="7" width="11.7109375" style="1" bestFit="1" customWidth="1"/>
    <col min="8" max="8" width="14.140625" style="1" customWidth="1"/>
    <col min="9" max="10" width="8.7109375" style="1"/>
    <col min="11" max="11" width="19.42578125" style="1" bestFit="1" customWidth="1"/>
    <col min="12" max="12" width="9.7109375" style="1" customWidth="1"/>
    <col min="13" max="19" width="8.7109375" style="1"/>
    <col min="20" max="20" width="61.42578125" style="1" bestFit="1" customWidth="1"/>
    <col min="21" max="16384" width="8.7109375" style="1"/>
  </cols>
  <sheetData>
    <row r="1" spans="1:20" s="11" customFormat="1" ht="15.75" thickBot="1" x14ac:dyDescent="0.3">
      <c r="A1" s="11" t="s">
        <v>33</v>
      </c>
      <c r="B1" s="11" t="s">
        <v>34</v>
      </c>
      <c r="C1" s="11" t="s">
        <v>35</v>
      </c>
      <c r="D1" s="11" t="s">
        <v>36</v>
      </c>
      <c r="E1" s="11" t="s">
        <v>37</v>
      </c>
      <c r="F1" s="11" t="s">
        <v>38</v>
      </c>
      <c r="G1" s="11" t="s">
        <v>39</v>
      </c>
      <c r="H1" s="11" t="s">
        <v>40</v>
      </c>
    </row>
    <row r="2" spans="1:20" ht="15.75" thickBot="1" x14ac:dyDescent="0.3">
      <c r="A2" s="1" t="str">
        <f t="shared" ref="A2:A65" si="0">CONCATENATE(B2,C2,D2)</f>
        <v>Ma17.00 - 18.00C-VELD 1</v>
      </c>
      <c r="B2" s="20" t="s">
        <v>41</v>
      </c>
      <c r="C2" s="20" t="s">
        <v>5</v>
      </c>
      <c r="D2" s="20" t="s">
        <v>22</v>
      </c>
      <c r="E2" s="20" t="s">
        <v>67</v>
      </c>
      <c r="F2" s="20" t="str">
        <f>VLOOKUP(E2,Lists!$D:$E,2,FALSE)</f>
        <v>Rood 5</v>
      </c>
      <c r="G2" s="1" t="e">
        <f>VLOOKUP(Tabel1[[#This Row],[Ballenkar]],Lists!G:J,2,FALSE)</f>
        <v>#N/A</v>
      </c>
      <c r="H2" s="1" t="e">
        <f>VLOOKUP(F2,Lists!$G:$J,3,FALSE)</f>
        <v>#N/A</v>
      </c>
      <c r="K2" s="35"/>
      <c r="L2" s="36" t="s">
        <v>43</v>
      </c>
      <c r="M2" s="37" t="s">
        <v>44</v>
      </c>
      <c r="N2" s="37" t="s">
        <v>45</v>
      </c>
      <c r="O2" s="37" t="s">
        <v>46</v>
      </c>
      <c r="P2" s="38" t="s">
        <v>47</v>
      </c>
      <c r="Q2" s="35" t="s">
        <v>38</v>
      </c>
      <c r="R2" s="39" t="s">
        <v>48</v>
      </c>
      <c r="S2" s="40" t="s">
        <v>49</v>
      </c>
      <c r="T2" s="41" t="s">
        <v>50</v>
      </c>
    </row>
    <row r="3" spans="1:20" x14ac:dyDescent="0.25">
      <c r="A3" s="1" t="str">
        <f t="shared" si="0"/>
        <v>Ma17.00 - 18.00C-VELD 2</v>
      </c>
      <c r="B3" s="20" t="s">
        <v>41</v>
      </c>
      <c r="C3" s="20" t="s">
        <v>5</v>
      </c>
      <c r="D3" s="20" t="s">
        <v>23</v>
      </c>
      <c r="E3" s="20" t="s">
        <v>64</v>
      </c>
      <c r="F3" s="20" t="str">
        <f>VLOOKUP(E3,Lists!$D:$E,2,FALSE)</f>
        <v>Rood 5A</v>
      </c>
      <c r="G3" s="1" t="e">
        <f>VLOOKUP(Tabel1[[#This Row],[Ballenkar]],Lists!G:J,2,FALSE)</f>
        <v>#N/A</v>
      </c>
      <c r="H3" s="1" t="e">
        <f>VLOOKUP(F3,Lists!$G:$J,3,FALSE)</f>
        <v>#N/A</v>
      </c>
      <c r="K3" s="83" t="s">
        <v>42</v>
      </c>
      <c r="L3" s="59"/>
      <c r="M3" s="78"/>
      <c r="N3" s="58"/>
      <c r="O3" s="78"/>
      <c r="P3" s="79"/>
      <c r="Q3" s="81"/>
      <c r="R3" s="43"/>
      <c r="S3" s="44"/>
      <c r="T3" s="45"/>
    </row>
    <row r="4" spans="1:20" x14ac:dyDescent="0.25">
      <c r="A4" s="1" t="str">
        <f t="shared" si="0"/>
        <v>Ma17.00 - 18.00C-VELD 3</v>
      </c>
      <c r="B4" s="20" t="s">
        <v>41</v>
      </c>
      <c r="C4" s="20" t="s">
        <v>5</v>
      </c>
      <c r="D4" s="20" t="s">
        <v>8</v>
      </c>
      <c r="E4" s="20"/>
      <c r="F4" s="20" t="e">
        <f>VLOOKUP(E4,Lists!$D:$E,2,FALSE)</f>
        <v>#N/A</v>
      </c>
      <c r="G4" s="1" t="e">
        <f>VLOOKUP(Tabel1[[#This Row],[Ballenkar]],Lists!G:J,2,FALSE)</f>
        <v>#N/A</v>
      </c>
      <c r="H4" s="1" t="e">
        <f>VLOOKUP(F4,Lists!$G:$J,3,FALSE)</f>
        <v>#N/A</v>
      </c>
      <c r="K4" s="84" t="s">
        <v>51</v>
      </c>
      <c r="L4" s="59"/>
      <c r="M4" s="47"/>
      <c r="N4" s="58"/>
      <c r="O4" s="47"/>
      <c r="P4" s="48"/>
      <c r="Q4" s="46"/>
      <c r="R4" s="49"/>
      <c r="S4" s="47"/>
      <c r="T4" s="50"/>
    </row>
    <row r="5" spans="1:20" x14ac:dyDescent="0.25">
      <c r="A5" s="1" t="str">
        <f t="shared" si="0"/>
        <v>Ma17.00 - 18.00C-VELD 4</v>
      </c>
      <c r="B5" s="20" t="s">
        <v>41</v>
      </c>
      <c r="C5" s="20" t="s">
        <v>5</v>
      </c>
      <c r="D5" s="20" t="s">
        <v>9</v>
      </c>
      <c r="E5" s="20"/>
      <c r="F5" s="20" t="e">
        <f>VLOOKUP(E5,Lists!$D:$E,2,FALSE)</f>
        <v>#N/A</v>
      </c>
      <c r="G5" s="1" t="e">
        <f>VLOOKUP(Tabel1[[#This Row],[Ballenkar]],Lists!G:J,2,FALSE)</f>
        <v>#N/A</v>
      </c>
      <c r="H5" s="1" t="e">
        <f>VLOOKUP(F5,Lists!$G:$J,3,FALSE)</f>
        <v>#N/A</v>
      </c>
      <c r="K5" s="84" t="s">
        <v>52</v>
      </c>
      <c r="L5" s="59"/>
      <c r="M5" s="47"/>
      <c r="N5" s="58"/>
      <c r="O5" s="47"/>
      <c r="P5" s="48"/>
      <c r="Q5" s="46"/>
      <c r="R5" s="49"/>
      <c r="S5" s="47"/>
      <c r="T5" s="50"/>
    </row>
    <row r="6" spans="1:20" x14ac:dyDescent="0.25">
      <c r="A6" s="1" t="str">
        <f t="shared" si="0"/>
        <v>Ma17.00 - 18.00C-VELD 5</v>
      </c>
      <c r="B6" s="20" t="s">
        <v>41</v>
      </c>
      <c r="C6" s="20" t="s">
        <v>5</v>
      </c>
      <c r="D6" s="20" t="s">
        <v>10</v>
      </c>
      <c r="E6" s="20"/>
      <c r="F6" s="20" t="e">
        <f>VLOOKUP(E6,Lists!$D:$E,2,FALSE)</f>
        <v>#N/A</v>
      </c>
      <c r="G6" s="1" t="e">
        <f>VLOOKUP(Tabel1[[#This Row],[Ballenkar]],Lists!G:J,2,FALSE)</f>
        <v>#N/A</v>
      </c>
      <c r="H6" s="1" t="e">
        <f>VLOOKUP(F6,Lists!$G:$J,3,FALSE)</f>
        <v>#N/A</v>
      </c>
      <c r="K6" s="63" t="s">
        <v>54</v>
      </c>
      <c r="L6" s="86"/>
      <c r="M6" s="87"/>
      <c r="N6" s="86"/>
      <c r="O6" s="87"/>
      <c r="P6" s="88"/>
      <c r="Q6" s="46"/>
      <c r="R6" s="49"/>
      <c r="S6" s="47"/>
      <c r="T6" s="50"/>
    </row>
    <row r="7" spans="1:20" x14ac:dyDescent="0.25">
      <c r="A7" s="1" t="str">
        <f t="shared" si="0"/>
        <v>Ma17.00 - 18.00C-VELD 6</v>
      </c>
      <c r="B7" s="20" t="s">
        <v>41</v>
      </c>
      <c r="C7" s="20" t="s">
        <v>5</v>
      </c>
      <c r="D7" s="20" t="s">
        <v>18</v>
      </c>
      <c r="E7" s="20" t="s">
        <v>68</v>
      </c>
      <c r="F7" s="20" t="str">
        <f>VLOOKUP(E7,Lists!$D:$E,2,FALSE)</f>
        <v>Rood 6</v>
      </c>
      <c r="G7" s="1" t="e">
        <f>VLOOKUP(Tabel1[[#This Row],[Ballenkar]],Lists!G:J,2,FALSE)</f>
        <v>#N/A</v>
      </c>
      <c r="H7" s="1" t="e">
        <f>VLOOKUP(F7,Lists!$G:$J,3,FALSE)</f>
        <v>#N/A</v>
      </c>
      <c r="K7" s="63" t="s">
        <v>53</v>
      </c>
      <c r="L7" s="86"/>
      <c r="M7" s="87"/>
      <c r="N7" s="86"/>
      <c r="O7" s="87"/>
      <c r="P7" s="88"/>
      <c r="Q7" s="46"/>
      <c r="R7" s="49"/>
      <c r="S7" s="47"/>
      <c r="T7" s="50"/>
    </row>
    <row r="8" spans="1:20" x14ac:dyDescent="0.25">
      <c r="A8" s="1" t="str">
        <f t="shared" si="0"/>
        <v>Ma17.00 - 18.00T-VELD 1</v>
      </c>
      <c r="B8" s="20" t="s">
        <v>41</v>
      </c>
      <c r="C8" s="93" t="s">
        <v>5</v>
      </c>
      <c r="D8" s="93" t="s">
        <v>21</v>
      </c>
      <c r="E8" s="20" t="s">
        <v>56</v>
      </c>
      <c r="F8" s="20" t="str">
        <f>VLOOKUP(E8,Lists!$D:$E,2,FALSE)</f>
        <v>Rood 1</v>
      </c>
      <c r="G8" s="1" t="e">
        <f>VLOOKUP(Tabel1[[#This Row],[Ballenkar]],Lists!G:J,2,FALSE)</f>
        <v>#N/A</v>
      </c>
      <c r="H8" s="1" t="e">
        <f>VLOOKUP(F8,Lists!$G:$J,3,FALSE)</f>
        <v>#N/A</v>
      </c>
      <c r="K8" s="63" t="s">
        <v>57</v>
      </c>
      <c r="L8" s="86"/>
      <c r="M8" s="87"/>
      <c r="N8" s="86"/>
      <c r="O8" s="87"/>
      <c r="P8" s="88"/>
      <c r="Q8" s="46"/>
      <c r="R8" s="49"/>
      <c r="S8" s="47"/>
      <c r="T8" s="50"/>
    </row>
    <row r="9" spans="1:20" x14ac:dyDescent="0.25">
      <c r="A9" s="1" t="str">
        <f t="shared" si="0"/>
        <v>Ma17.00 - 18.00T-VELD 2</v>
      </c>
      <c r="B9" s="20" t="s">
        <v>41</v>
      </c>
      <c r="C9" s="93" t="s">
        <v>5</v>
      </c>
      <c r="D9" s="93" t="s">
        <v>20</v>
      </c>
      <c r="E9" s="20" t="s">
        <v>58</v>
      </c>
      <c r="F9" s="20" t="str">
        <f>VLOOKUP(E9,Lists!$D:$E,2,FALSE)</f>
        <v>Rood 1A</v>
      </c>
      <c r="G9" s="1" t="e">
        <f>VLOOKUP(Tabel1[[#This Row],[Ballenkar]],Lists!G:J,2,FALSE)</f>
        <v>#N/A</v>
      </c>
      <c r="H9" s="1" t="e">
        <f>VLOOKUP(F9,Lists!$G:$J,3,FALSE)</f>
        <v>#N/A</v>
      </c>
      <c r="K9" s="63" t="s">
        <v>59</v>
      </c>
      <c r="L9" s="86"/>
      <c r="M9" s="87"/>
      <c r="N9" s="86"/>
      <c r="O9" s="87"/>
      <c r="P9" s="88"/>
      <c r="Q9" s="46"/>
      <c r="R9" s="49"/>
      <c r="S9" s="47"/>
      <c r="T9" s="50"/>
    </row>
    <row r="10" spans="1:20" x14ac:dyDescent="0.25">
      <c r="A10" s="1" t="str">
        <f t="shared" si="0"/>
        <v>Ma17.00 - 18.00T-VELD 3</v>
      </c>
      <c r="B10" s="20" t="s">
        <v>41</v>
      </c>
      <c r="C10" s="93" t="s">
        <v>5</v>
      </c>
      <c r="D10" s="93" t="s">
        <v>7</v>
      </c>
      <c r="E10" s="20" t="s">
        <v>61</v>
      </c>
      <c r="F10" s="20" t="str">
        <f>VLOOKUP(E10,Lists!$D:$E,2,FALSE)</f>
        <v>Rood 3</v>
      </c>
      <c r="G10" s="1" t="e">
        <f>VLOOKUP(Tabel1[[#This Row],[Ballenkar]],Lists!G:J,2,FALSE)</f>
        <v>#N/A</v>
      </c>
      <c r="H10" s="1" t="e">
        <f>VLOOKUP(F10,Lists!$G:$J,3,FALSE)</f>
        <v>#N/A</v>
      </c>
      <c r="K10" s="84" t="s">
        <v>56</v>
      </c>
      <c r="L10" s="58"/>
      <c r="M10" s="47"/>
      <c r="N10" s="59"/>
      <c r="O10" s="47"/>
      <c r="P10" s="48"/>
      <c r="Q10" s="46"/>
      <c r="R10" s="49"/>
      <c r="S10" s="47"/>
      <c r="T10" s="50"/>
    </row>
    <row r="11" spans="1:20" x14ac:dyDescent="0.25">
      <c r="A11" s="1" t="str">
        <f t="shared" si="0"/>
        <v>Ma17.00 - 18.00T-VELD 4</v>
      </c>
      <c r="B11" s="20" t="s">
        <v>41</v>
      </c>
      <c r="C11" s="93" t="s">
        <v>5</v>
      </c>
      <c r="D11" s="93" t="s">
        <v>6</v>
      </c>
      <c r="E11" s="20" t="s">
        <v>62</v>
      </c>
      <c r="F11" s="20" t="str">
        <f>VLOOKUP(E11,Lists!$D:$E,2,FALSE)</f>
        <v>Rood 3A</v>
      </c>
      <c r="G11" s="1" t="e">
        <f>VLOOKUP(Tabel1[[#This Row],[Ballenkar]],Lists!G:J,2,FALSE)</f>
        <v>#N/A</v>
      </c>
      <c r="H11" s="1" t="e">
        <f>VLOOKUP(F11,Lists!$G:$J,3,FALSE)</f>
        <v>#N/A</v>
      </c>
      <c r="K11" s="84" t="s">
        <v>58</v>
      </c>
      <c r="L11" s="58"/>
      <c r="M11" s="47"/>
      <c r="N11" s="59"/>
      <c r="O11" s="47"/>
      <c r="P11" s="48"/>
      <c r="Q11" s="46"/>
      <c r="R11" s="49"/>
      <c r="S11" s="47"/>
      <c r="T11" s="50"/>
    </row>
    <row r="12" spans="1:20" x14ac:dyDescent="0.25">
      <c r="A12" s="1" t="str">
        <f t="shared" si="0"/>
        <v>Ma17.00 - 18.00T-VELD 5</v>
      </c>
      <c r="B12" s="20" t="s">
        <v>41</v>
      </c>
      <c r="C12" s="93" t="s">
        <v>5</v>
      </c>
      <c r="D12" s="93" t="s">
        <v>11</v>
      </c>
      <c r="E12" s="20" t="s">
        <v>60</v>
      </c>
      <c r="F12" s="20" t="str">
        <f>VLOOKUP(E12,Lists!$D:$E,2,FALSE)</f>
        <v>Rood 2</v>
      </c>
      <c r="G12" s="1" t="e">
        <f>VLOOKUP(Tabel1[[#This Row],[Ballenkar]],Lists!G:J,2,FALSE)</f>
        <v>#N/A</v>
      </c>
      <c r="H12" s="1" t="e">
        <f>VLOOKUP(F12,Lists!$G:$J,3,FALSE)</f>
        <v>#N/A</v>
      </c>
      <c r="K12" s="84" t="s">
        <v>61</v>
      </c>
      <c r="L12" s="58"/>
      <c r="M12" s="47"/>
      <c r="N12" s="59"/>
      <c r="O12" s="47"/>
      <c r="P12" s="48"/>
      <c r="Q12" s="46"/>
      <c r="R12" s="49"/>
      <c r="S12" s="47"/>
      <c r="T12" s="50"/>
    </row>
    <row r="13" spans="1:20" x14ac:dyDescent="0.25">
      <c r="A13" s="1" t="str">
        <f t="shared" si="0"/>
        <v>Ma17.00 - 18.00T-VELD 6</v>
      </c>
      <c r="B13" s="20" t="s">
        <v>41</v>
      </c>
      <c r="C13" s="93" t="s">
        <v>5</v>
      </c>
      <c r="D13" s="93" t="s">
        <v>17</v>
      </c>
      <c r="E13" s="20" t="s">
        <v>228</v>
      </c>
      <c r="F13" s="20" t="str">
        <f>VLOOKUP(E13,Lists!$D:$E,2,FALSE)</f>
        <v>Rood 2A</v>
      </c>
      <c r="G13" s="1" t="e">
        <f>VLOOKUP(Tabel1[[#This Row],[Ballenkar]],Lists!G:J,2,FALSE)</f>
        <v>#N/A</v>
      </c>
      <c r="H13" s="1" t="e">
        <f>VLOOKUP(F13,Lists!$G:$J,3,FALSE)</f>
        <v>#N/A</v>
      </c>
      <c r="K13" s="84" t="s">
        <v>62</v>
      </c>
      <c r="L13" s="58"/>
      <c r="M13" s="47"/>
      <c r="N13" s="59"/>
      <c r="O13" s="47"/>
      <c r="P13" s="48"/>
      <c r="Q13" s="46"/>
      <c r="R13" s="49"/>
      <c r="S13" s="47"/>
      <c r="T13" s="50"/>
    </row>
    <row r="14" spans="1:20" x14ac:dyDescent="0.25">
      <c r="A14" s="1" t="str">
        <f t="shared" si="0"/>
        <v>Ma18.00 - 19.00C-VELD 1</v>
      </c>
      <c r="B14" s="20" t="s">
        <v>41</v>
      </c>
      <c r="C14" s="20" t="s">
        <v>12</v>
      </c>
      <c r="D14" s="20" t="s">
        <v>22</v>
      </c>
      <c r="E14" s="20" t="s">
        <v>63</v>
      </c>
      <c r="F14" s="20" t="str">
        <f>VLOOKUP(E14,Lists!$D:$E,2,FALSE)</f>
        <v>Blauw 6/6A | Selectie hok</v>
      </c>
      <c r="G14" s="1" t="e">
        <f>VLOOKUP(Tabel1[[#This Row],[Ballenkar]],Lists!G:J,2,FALSE)</f>
        <v>#N/A</v>
      </c>
      <c r="H14" s="1" t="e">
        <f>VLOOKUP(F14,Lists!$G:$J,3,FALSE)</f>
        <v>#N/A</v>
      </c>
      <c r="K14" s="84" t="s">
        <v>60</v>
      </c>
      <c r="L14" s="58"/>
      <c r="M14" s="47"/>
      <c r="N14" s="59"/>
      <c r="O14" s="47"/>
      <c r="P14" s="48"/>
      <c r="Q14" s="46"/>
      <c r="R14" s="49"/>
      <c r="S14" s="47"/>
      <c r="T14" s="50"/>
    </row>
    <row r="15" spans="1:20" x14ac:dyDescent="0.25">
      <c r="A15" s="1" t="str">
        <f t="shared" si="0"/>
        <v>Ma18.00 - 19.00C-VELD 2</v>
      </c>
      <c r="B15" s="20" t="s">
        <v>41</v>
      </c>
      <c r="C15" s="20" t="s">
        <v>12</v>
      </c>
      <c r="D15" s="20" t="s">
        <v>23</v>
      </c>
      <c r="E15" s="20" t="s">
        <v>66</v>
      </c>
      <c r="F15" s="20" t="str">
        <f>VLOOKUP(E15,Lists!$D:$E,2,FALSE)</f>
        <v>Rood 4A</v>
      </c>
      <c r="G15" s="1" t="e">
        <f>VLOOKUP(Tabel1[[#This Row],[Ballenkar]],Lists!G:J,2,FALSE)</f>
        <v>#N/A</v>
      </c>
      <c r="H15" s="1" t="e">
        <f>VLOOKUP(F15,Lists!$G:$J,3,FALSE)</f>
        <v>#N/A</v>
      </c>
      <c r="K15" s="84" t="s">
        <v>228</v>
      </c>
      <c r="L15" s="58"/>
      <c r="M15" s="47"/>
      <c r="N15" s="59"/>
      <c r="O15" s="47"/>
      <c r="P15" s="48"/>
      <c r="Q15" s="46"/>
      <c r="R15" s="49"/>
      <c r="S15" s="47"/>
      <c r="T15" s="50"/>
    </row>
    <row r="16" spans="1:20" x14ac:dyDescent="0.25">
      <c r="A16" s="1" t="str">
        <f t="shared" si="0"/>
        <v>Ma18.00 - 19.00C-VELD 3</v>
      </c>
      <c r="B16" s="20" t="s">
        <v>41</v>
      </c>
      <c r="C16" s="20" t="s">
        <v>12</v>
      </c>
      <c r="D16" s="20" t="s">
        <v>8</v>
      </c>
      <c r="E16" s="20" t="s">
        <v>42</v>
      </c>
      <c r="F16" s="20" t="str">
        <f>VLOOKUP(E16,Lists!$D:$E,2,FALSE)</f>
        <v>Rood 5A</v>
      </c>
      <c r="G16" s="1" t="e">
        <f>VLOOKUP(Tabel1[[#This Row],[Ballenkar]],Lists!G:J,2,FALSE)</f>
        <v>#N/A</v>
      </c>
      <c r="H16" s="1" t="e">
        <f>VLOOKUP(F16,Lists!$G:$J,3,FALSE)</f>
        <v>#N/A</v>
      </c>
      <c r="K16" s="63" t="s">
        <v>65</v>
      </c>
      <c r="L16" s="86"/>
      <c r="M16" s="87"/>
      <c r="N16" s="86"/>
      <c r="O16" s="87"/>
      <c r="P16" s="88"/>
      <c r="Q16" s="46"/>
      <c r="R16" s="49"/>
      <c r="S16" s="47"/>
      <c r="T16" s="50"/>
    </row>
    <row r="17" spans="1:20" x14ac:dyDescent="0.25">
      <c r="A17" s="1" t="str">
        <f t="shared" si="0"/>
        <v>Ma18.00 - 19.00C-VELD 4</v>
      </c>
      <c r="B17" s="20" t="s">
        <v>41</v>
      </c>
      <c r="C17" s="20" t="s">
        <v>12</v>
      </c>
      <c r="D17" s="20" t="s">
        <v>9</v>
      </c>
      <c r="E17" s="20" t="s">
        <v>51</v>
      </c>
      <c r="F17" s="20" t="str">
        <f>VLOOKUP(E17,Lists!$D:$E,2,FALSE)</f>
        <v>Rood 5</v>
      </c>
      <c r="G17" s="1" t="e">
        <f>VLOOKUP(Tabel1[[#This Row],[Ballenkar]],Lists!G:J,2,FALSE)</f>
        <v>#N/A</v>
      </c>
      <c r="H17" s="1" t="e">
        <f>VLOOKUP(F17,Lists!$G:$J,3,FALSE)</f>
        <v>#N/A</v>
      </c>
      <c r="K17" s="84" t="s">
        <v>67</v>
      </c>
      <c r="L17" s="59"/>
      <c r="M17" s="47"/>
      <c r="N17" s="58"/>
      <c r="O17" s="47"/>
      <c r="P17" s="48"/>
      <c r="Q17" s="46"/>
      <c r="R17" s="49"/>
      <c r="S17" s="47"/>
      <c r="T17" s="50"/>
    </row>
    <row r="18" spans="1:20" x14ac:dyDescent="0.25">
      <c r="A18" s="1" t="str">
        <f t="shared" si="0"/>
        <v>Ma18.00 - 19.00C-VELD 5</v>
      </c>
      <c r="B18" s="20" t="s">
        <v>41</v>
      </c>
      <c r="C18" s="20" t="s">
        <v>12</v>
      </c>
      <c r="D18" s="20" t="s">
        <v>10</v>
      </c>
      <c r="E18" s="20" t="s">
        <v>234</v>
      </c>
      <c r="F18" s="20" t="str">
        <f>VLOOKUP(E18,Lists!$D:$E,2,FALSE)</f>
        <v>Blauw 5/5A</v>
      </c>
      <c r="G18" s="1" t="e">
        <f>VLOOKUP(Tabel1[[#This Row],[Ballenkar]],Lists!G:J,2,FALSE)</f>
        <v>#N/A</v>
      </c>
      <c r="H18" s="1" t="e">
        <f>VLOOKUP(F18,Lists!$G:$J,3,FALSE)</f>
        <v>#N/A</v>
      </c>
      <c r="K18" s="84" t="s">
        <v>64</v>
      </c>
      <c r="L18" s="59"/>
      <c r="M18" s="47"/>
      <c r="N18" s="58"/>
      <c r="O18" s="47"/>
      <c r="P18" s="48"/>
      <c r="Q18" s="46"/>
      <c r="R18" s="49"/>
      <c r="S18" s="47"/>
      <c r="T18" s="50"/>
    </row>
    <row r="19" spans="1:20" x14ac:dyDescent="0.25">
      <c r="A19" s="1" t="str">
        <f t="shared" si="0"/>
        <v>Ma18.00 - 19.00C-VELD 6</v>
      </c>
      <c r="B19" s="20" t="s">
        <v>41</v>
      </c>
      <c r="C19" s="20" t="s">
        <v>12</v>
      </c>
      <c r="D19" s="20" t="s">
        <v>18</v>
      </c>
      <c r="E19" s="20" t="s">
        <v>234</v>
      </c>
      <c r="F19" s="20" t="str">
        <f>VLOOKUP(E19,Lists!$D:$E,2,FALSE)</f>
        <v>Blauw 5/5A</v>
      </c>
      <c r="G19" s="1" t="e">
        <f>VLOOKUP(Tabel1[[#This Row],[Ballenkar]],Lists!G:J,2,FALSE)</f>
        <v>#N/A</v>
      </c>
      <c r="H19" s="1" t="e">
        <f>VLOOKUP(F19,Lists!$G:$J,3,FALSE)</f>
        <v>#N/A</v>
      </c>
      <c r="K19" s="84" t="s">
        <v>66</v>
      </c>
      <c r="L19" s="59"/>
      <c r="M19" s="47"/>
      <c r="N19" s="58"/>
      <c r="O19" s="47"/>
      <c r="P19" s="48"/>
      <c r="Q19" s="46"/>
      <c r="R19" s="49"/>
      <c r="S19" s="47"/>
      <c r="T19" s="50"/>
    </row>
    <row r="20" spans="1:20" x14ac:dyDescent="0.25">
      <c r="A20" s="1" t="str">
        <f t="shared" si="0"/>
        <v>Ma18.00 - 19.00T-VELD 1</v>
      </c>
      <c r="B20" s="20" t="s">
        <v>41</v>
      </c>
      <c r="C20" s="20" t="s">
        <v>12</v>
      </c>
      <c r="D20" s="20" t="s">
        <v>21</v>
      </c>
      <c r="E20" s="20" t="s">
        <v>69</v>
      </c>
      <c r="F20" s="20" t="str">
        <f>VLOOKUP(E20,Lists!$D:$E,2,FALSE)</f>
        <v>Blauw 2</v>
      </c>
      <c r="G20" s="1" t="e">
        <f>VLOOKUP(Tabel1[[#This Row],[Ballenkar]],Lists!G:J,2,FALSE)</f>
        <v>#N/A</v>
      </c>
      <c r="H20" s="1" t="e">
        <f>VLOOKUP(F20,Lists!$G:$J,3,FALSE)</f>
        <v>#N/A</v>
      </c>
      <c r="K20" s="84" t="s">
        <v>68</v>
      </c>
      <c r="L20" s="42"/>
      <c r="M20" s="85"/>
      <c r="N20" s="42"/>
      <c r="O20" s="60"/>
      <c r="P20" s="48"/>
      <c r="Q20" s="46"/>
      <c r="R20" s="49"/>
      <c r="S20" s="47"/>
      <c r="T20" s="50"/>
    </row>
    <row r="21" spans="1:20" x14ac:dyDescent="0.25">
      <c r="A21" s="1" t="str">
        <f t="shared" si="0"/>
        <v>Ma18.00 - 19.00T-VELD 2</v>
      </c>
      <c r="B21" s="20" t="s">
        <v>41</v>
      </c>
      <c r="C21" s="20" t="s">
        <v>12</v>
      </c>
      <c r="D21" s="20" t="s">
        <v>20</v>
      </c>
      <c r="E21" s="20" t="s">
        <v>70</v>
      </c>
      <c r="F21" s="20" t="str">
        <f>VLOOKUP(E21,Lists!$D:$E,2,FALSE)</f>
        <v>Blauw 2A</v>
      </c>
      <c r="G21" s="1" t="e">
        <f>VLOOKUP(Tabel1[[#This Row],[Ballenkar]],Lists!G:J,2,FALSE)</f>
        <v>#N/A</v>
      </c>
      <c r="H21" s="1" t="e">
        <f>VLOOKUP(F21,Lists!$G:$J,3,FALSE)</f>
        <v>#N/A</v>
      </c>
      <c r="K21" s="84" t="s">
        <v>55</v>
      </c>
      <c r="L21" s="58"/>
      <c r="M21" s="47"/>
      <c r="N21" s="59"/>
      <c r="O21" s="47"/>
      <c r="P21" s="48"/>
      <c r="Q21" s="46"/>
      <c r="R21" s="49"/>
      <c r="S21" s="47"/>
      <c r="T21" s="50"/>
    </row>
    <row r="22" spans="1:20" x14ac:dyDescent="0.25">
      <c r="A22" s="1" t="str">
        <f t="shared" si="0"/>
        <v>Ma18.00 - 19.00T-VELD 3</v>
      </c>
      <c r="B22" s="20" t="s">
        <v>41</v>
      </c>
      <c r="C22" s="20" t="s">
        <v>12</v>
      </c>
      <c r="D22" s="20" t="s">
        <v>7</v>
      </c>
      <c r="E22" s="20" t="s">
        <v>71</v>
      </c>
      <c r="F22" s="20" t="str">
        <f>VLOOKUP(E22,Lists!$D:$E,2,FALSE)</f>
        <v>Blauw 4</v>
      </c>
      <c r="G22" s="1" t="e">
        <f>VLOOKUP(Tabel1[[#This Row],[Ballenkar]],Lists!G:J,2,FALSE)</f>
        <v>#N/A</v>
      </c>
      <c r="H22" s="1" t="e">
        <f>VLOOKUP(F22,Lists!$G:$J,3,FALSE)</f>
        <v>#N/A</v>
      </c>
      <c r="K22" s="63" t="s">
        <v>72</v>
      </c>
      <c r="L22" s="86"/>
      <c r="M22" s="87"/>
      <c r="N22" s="86"/>
      <c r="O22" s="87"/>
      <c r="P22" s="88"/>
      <c r="Q22" s="46"/>
      <c r="R22" s="49"/>
      <c r="S22" s="47"/>
      <c r="T22" s="50"/>
    </row>
    <row r="23" spans="1:20" x14ac:dyDescent="0.25">
      <c r="A23" s="1" t="str">
        <f t="shared" si="0"/>
        <v>Ma18.00 - 19.00T-VELD 4</v>
      </c>
      <c r="B23" s="20" t="s">
        <v>41</v>
      </c>
      <c r="C23" s="20" t="s">
        <v>12</v>
      </c>
      <c r="D23" s="20" t="s">
        <v>6</v>
      </c>
      <c r="E23" s="20" t="s">
        <v>73</v>
      </c>
      <c r="F23" s="20" t="str">
        <f>VLOOKUP(E23,Lists!$D:$E,2,FALSE)</f>
        <v>Blauw 4A</v>
      </c>
      <c r="G23" s="1" t="e">
        <f>VLOOKUP(Tabel1[[#This Row],[Ballenkar]],Lists!G:J,2,FALSE)</f>
        <v>#N/A</v>
      </c>
      <c r="H23" s="1" t="e">
        <f>VLOOKUP(F23,Lists!$G:$J,3,FALSE)</f>
        <v>#N/A</v>
      </c>
      <c r="K23" s="63" t="s">
        <v>74</v>
      </c>
      <c r="L23" s="86"/>
      <c r="M23" s="86"/>
      <c r="N23" s="86"/>
      <c r="O23" s="86"/>
      <c r="P23" s="88"/>
      <c r="Q23" s="46"/>
      <c r="R23" s="49"/>
      <c r="S23" s="47"/>
      <c r="T23" s="50"/>
    </row>
    <row r="24" spans="1:20" x14ac:dyDescent="0.25">
      <c r="A24" s="1" t="str">
        <f t="shared" si="0"/>
        <v>Ma18.00 - 19.00T-VELD 5</v>
      </c>
      <c r="B24" s="20" t="s">
        <v>41</v>
      </c>
      <c r="C24" s="20" t="s">
        <v>12</v>
      </c>
      <c r="D24" s="20" t="s">
        <v>11</v>
      </c>
      <c r="E24" s="20" t="s">
        <v>75</v>
      </c>
      <c r="F24" s="20" t="str">
        <f>VLOOKUP(E24,Lists!$D:$E,2,FALSE)</f>
        <v>Blauw 3A</v>
      </c>
      <c r="G24" s="1" t="e">
        <f>VLOOKUP(Tabel1[[#This Row],[Ballenkar]],Lists!G:J,2,FALSE)</f>
        <v>#N/A</v>
      </c>
      <c r="H24" s="1" t="e">
        <f>VLOOKUP(F24,Lists!$G:$J,3,FALSE)</f>
        <v>#N/A</v>
      </c>
      <c r="K24" s="84" t="s">
        <v>69</v>
      </c>
      <c r="L24" s="58"/>
      <c r="M24" s="42"/>
      <c r="N24" s="59"/>
      <c r="O24" s="42"/>
      <c r="P24" s="48"/>
      <c r="Q24" s="46"/>
      <c r="R24" s="49"/>
      <c r="S24" s="47"/>
      <c r="T24" s="50"/>
    </row>
    <row r="25" spans="1:20" x14ac:dyDescent="0.25">
      <c r="A25" s="1" t="str">
        <f t="shared" si="0"/>
        <v>Ma18.00 - 19.00T-VELD 6</v>
      </c>
      <c r="B25" s="20" t="s">
        <v>41</v>
      </c>
      <c r="C25" s="20" t="s">
        <v>12</v>
      </c>
      <c r="D25" s="20" t="s">
        <v>17</v>
      </c>
      <c r="E25" s="20" t="s">
        <v>55</v>
      </c>
      <c r="F25" s="20" t="str">
        <f>VLOOKUP(E25,Lists!$D:$E,2,FALSE)</f>
        <v>Rood 2A</v>
      </c>
      <c r="G25" s="1" t="e">
        <f>VLOOKUP(Tabel1[[#This Row],[Ballenkar]],Lists!G:J,2,FALSE)</f>
        <v>#N/A</v>
      </c>
      <c r="H25" s="1" t="e">
        <f>VLOOKUP(F25,Lists!$G:$J,3,FALSE)</f>
        <v>#N/A</v>
      </c>
      <c r="K25" s="84" t="s">
        <v>70</v>
      </c>
      <c r="L25" s="58"/>
      <c r="M25" s="42"/>
      <c r="N25" s="85"/>
      <c r="O25" s="42"/>
      <c r="P25" s="80"/>
      <c r="Q25" s="46"/>
      <c r="R25" s="49"/>
      <c r="S25" s="47"/>
      <c r="T25" s="50"/>
    </row>
    <row r="26" spans="1:20" x14ac:dyDescent="0.25">
      <c r="A26" s="1" t="str">
        <f t="shared" si="0"/>
        <v>Ma19.00 - 20.00C-VELD 1</v>
      </c>
      <c r="B26" s="20" t="s">
        <v>41</v>
      </c>
      <c r="C26" s="20" t="s">
        <v>13</v>
      </c>
      <c r="D26" s="20" t="s">
        <v>22</v>
      </c>
      <c r="E26" s="20" t="s">
        <v>63</v>
      </c>
      <c r="F26" s="20" t="str">
        <f>VLOOKUP(E26,Lists!$D:$E,2,FALSE)</f>
        <v>Blauw 6/6A | Selectie hok</v>
      </c>
      <c r="G26" s="1" t="e">
        <f>VLOOKUP(Tabel1[[#This Row],[Ballenkar]],Lists!G:J,2,FALSE)</f>
        <v>#N/A</v>
      </c>
      <c r="H26" s="1" t="e">
        <f>VLOOKUP(F26,Lists!$G:$J,3,FALSE)</f>
        <v>#N/A</v>
      </c>
      <c r="K26" s="84" t="s">
        <v>71</v>
      </c>
      <c r="L26" s="58"/>
      <c r="M26" s="47"/>
      <c r="N26" s="59"/>
      <c r="O26" s="47"/>
      <c r="P26" s="48"/>
      <c r="Q26" s="46"/>
      <c r="R26" s="49"/>
      <c r="S26" s="47"/>
      <c r="T26" s="50"/>
    </row>
    <row r="27" spans="1:20" x14ac:dyDescent="0.25">
      <c r="A27" s="1" t="str">
        <f t="shared" si="0"/>
        <v>Ma19.00 - 20.00C-VELD 2</v>
      </c>
      <c r="B27" s="20" t="s">
        <v>41</v>
      </c>
      <c r="C27" s="20" t="s">
        <v>13</v>
      </c>
      <c r="D27" s="20" t="s">
        <v>23</v>
      </c>
      <c r="E27" s="20" t="s">
        <v>63</v>
      </c>
      <c r="F27" s="20" t="str">
        <f>VLOOKUP(E27,Lists!$D:$E,2,FALSE)</f>
        <v>Blauw 6/6A | Selectie hok</v>
      </c>
      <c r="G27" s="1" t="e">
        <f>VLOOKUP(Tabel1[[#This Row],[Ballenkar]],Lists!G:J,2,FALSE)</f>
        <v>#N/A</v>
      </c>
      <c r="H27" s="1" t="e">
        <f>VLOOKUP(F27,Lists!$G:$J,3,FALSE)</f>
        <v>#N/A</v>
      </c>
      <c r="K27" s="84" t="s">
        <v>73</v>
      </c>
      <c r="L27" s="58"/>
      <c r="M27" s="47"/>
      <c r="N27" s="59"/>
      <c r="O27" s="47"/>
      <c r="P27" s="48"/>
      <c r="Q27" s="46"/>
      <c r="R27" s="49"/>
      <c r="S27" s="47"/>
      <c r="T27" s="50"/>
    </row>
    <row r="28" spans="1:20" x14ac:dyDescent="0.25">
      <c r="A28" s="1" t="str">
        <f t="shared" si="0"/>
        <v>Ma19.00 - 20.00C-VELD 3</v>
      </c>
      <c r="B28" s="20" t="s">
        <v>41</v>
      </c>
      <c r="C28" s="20" t="s">
        <v>13</v>
      </c>
      <c r="D28" s="20" t="s">
        <v>8</v>
      </c>
      <c r="E28" s="20" t="s">
        <v>206</v>
      </c>
      <c r="F28" s="20" t="str">
        <f>VLOOKUP(E28,Lists!$D:$E,2,FALSE)</f>
        <v>Goud 5</v>
      </c>
      <c r="G28" s="1" t="e">
        <f>VLOOKUP(Tabel1[[#This Row],[Ballenkar]],Lists!G:J,2,FALSE)</f>
        <v>#N/A</v>
      </c>
      <c r="H28" s="1" t="e">
        <f>VLOOKUP(F28,Lists!$G:$J,3,FALSE)</f>
        <v>#N/A</v>
      </c>
      <c r="K28" s="84" t="s">
        <v>75</v>
      </c>
      <c r="L28" s="60"/>
      <c r="M28" s="47"/>
      <c r="N28" s="59"/>
      <c r="O28" s="47"/>
      <c r="P28" s="48"/>
      <c r="Q28" s="46"/>
      <c r="R28" s="49"/>
      <c r="S28" s="47"/>
      <c r="T28" s="50"/>
    </row>
    <row r="29" spans="1:20" x14ac:dyDescent="0.25">
      <c r="A29" s="1" t="str">
        <f t="shared" si="0"/>
        <v>Ma19.00 - 20.00C-VELD 4</v>
      </c>
      <c r="B29" s="20" t="s">
        <v>41</v>
      </c>
      <c r="C29" s="20" t="s">
        <v>13</v>
      </c>
      <c r="D29" s="20" t="s">
        <v>9</v>
      </c>
      <c r="E29" s="20" t="s">
        <v>87</v>
      </c>
      <c r="F29" s="20" t="str">
        <f>VLOOKUP(E29,Lists!$D:$E,2,FALSE)</f>
        <v>Goud 4</v>
      </c>
      <c r="G29" s="1" t="e">
        <f>VLOOKUP(Tabel1[[#This Row],[Ballenkar]],Lists!G:J,2,FALSE)</f>
        <v>#N/A</v>
      </c>
      <c r="H29" s="1" t="e">
        <f>VLOOKUP(F29,Lists!$G:$J,3,FALSE)</f>
        <v>#N/A</v>
      </c>
      <c r="K29" s="63" t="s">
        <v>76</v>
      </c>
      <c r="L29" s="86"/>
      <c r="M29" s="87"/>
      <c r="N29" s="86"/>
      <c r="O29" s="87"/>
      <c r="P29" s="88"/>
      <c r="Q29" s="46"/>
      <c r="R29" s="49"/>
      <c r="S29" s="47"/>
      <c r="T29" s="50"/>
    </row>
    <row r="30" spans="1:20" x14ac:dyDescent="0.25">
      <c r="A30" s="1" t="str">
        <f t="shared" si="0"/>
        <v>Ma19.00 - 20.00T-VELD 1</v>
      </c>
      <c r="B30" s="20" t="s">
        <v>41</v>
      </c>
      <c r="C30" s="20" t="s">
        <v>13</v>
      </c>
      <c r="D30" s="20" t="s">
        <v>21</v>
      </c>
      <c r="E30" s="20" t="s">
        <v>81</v>
      </c>
      <c r="F30" s="20" t="str">
        <f>VLOOKUP(E30,Lists!$D:$E,2,FALSE)</f>
        <v>Goud 2</v>
      </c>
      <c r="G30" s="1" t="e">
        <f>VLOOKUP(Tabel1[[#This Row],[Ballenkar]],Lists!G:J,2,FALSE)</f>
        <v>#N/A</v>
      </c>
      <c r="H30" s="1" t="e">
        <f>VLOOKUP(F30,Lists!$G:$J,3,FALSE)</f>
        <v>#N/A</v>
      </c>
      <c r="K30" s="84" t="s">
        <v>79</v>
      </c>
      <c r="L30" s="42"/>
      <c r="M30" s="58"/>
      <c r="N30" s="47"/>
      <c r="O30" s="59"/>
      <c r="P30" s="48"/>
      <c r="Q30" s="46"/>
      <c r="R30" s="49"/>
      <c r="S30" s="47"/>
      <c r="T30" s="50"/>
    </row>
    <row r="31" spans="1:20" x14ac:dyDescent="0.25">
      <c r="A31" s="1" t="str">
        <f t="shared" si="0"/>
        <v>Ma19.00 - 20.00T-VELD 2</v>
      </c>
      <c r="B31" s="20" t="s">
        <v>41</v>
      </c>
      <c r="C31" s="20" t="s">
        <v>13</v>
      </c>
      <c r="D31" s="20" t="s">
        <v>20</v>
      </c>
      <c r="E31" s="20" t="s">
        <v>85</v>
      </c>
      <c r="F31" s="20" t="str">
        <f>VLOOKUP(E31,Lists!$D:$E,2,FALSE)</f>
        <v>Goud 1</v>
      </c>
      <c r="G31" s="1" t="e">
        <f>VLOOKUP(Tabel1[[#This Row],[Ballenkar]],Lists!G:J,2,FALSE)</f>
        <v>#N/A</v>
      </c>
      <c r="H31" s="1" t="e">
        <f>VLOOKUP(F31,Lists!$G:$J,3,FALSE)</f>
        <v>#N/A</v>
      </c>
      <c r="K31" s="84" t="s">
        <v>229</v>
      </c>
      <c r="L31" s="42"/>
      <c r="M31" s="58"/>
      <c r="N31" s="42"/>
      <c r="O31" s="59"/>
      <c r="P31" s="48"/>
      <c r="Q31" s="46"/>
      <c r="R31" s="49"/>
      <c r="S31" s="47"/>
      <c r="T31" s="50"/>
    </row>
    <row r="32" spans="1:20" x14ac:dyDescent="0.25">
      <c r="A32" s="1" t="str">
        <f t="shared" si="0"/>
        <v>Ma19.00 - 20.00T-VELD 3</v>
      </c>
      <c r="B32" s="20" t="s">
        <v>41</v>
      </c>
      <c r="C32" s="20" t="s">
        <v>13</v>
      </c>
      <c r="D32" s="20" t="s">
        <v>7</v>
      </c>
      <c r="E32" s="20"/>
      <c r="F32" s="20" t="e">
        <f>VLOOKUP(E32,Lists!$D:$E,2,FALSE)</f>
        <v>#N/A</v>
      </c>
      <c r="G32" s="1" t="e">
        <f>VLOOKUP(Tabel1[[#This Row],[Ballenkar]],Lists!G:J,2,FALSE)</f>
        <v>#N/A</v>
      </c>
      <c r="H32" s="1" t="e">
        <f>VLOOKUP(F32,Lists!$G:$J,3,FALSE)</f>
        <v>#N/A</v>
      </c>
      <c r="K32" s="84" t="s">
        <v>202</v>
      </c>
      <c r="L32" s="42"/>
      <c r="M32" s="60"/>
      <c r="N32" s="42"/>
      <c r="O32" s="85"/>
      <c r="P32" s="48"/>
      <c r="Q32" s="46"/>
      <c r="R32" s="49"/>
      <c r="S32" s="47"/>
      <c r="T32" s="50"/>
    </row>
    <row r="33" spans="1:20" x14ac:dyDescent="0.25">
      <c r="A33" s="1" t="str">
        <f t="shared" si="0"/>
        <v>Ma19.00 - 20.00T-VELD 4</v>
      </c>
      <c r="B33" s="20" t="s">
        <v>41</v>
      </c>
      <c r="C33" s="20" t="s">
        <v>13</v>
      </c>
      <c r="D33" s="20" t="s">
        <v>6</v>
      </c>
      <c r="E33" s="20" t="s">
        <v>83</v>
      </c>
      <c r="F33" s="20" t="str">
        <f>VLOOKUP(E33,Lists!$D:$E,2,FALSE)</f>
        <v>Blauw 4/4A</v>
      </c>
      <c r="G33" s="1" t="e">
        <f>VLOOKUP(Tabel1[[#This Row],[Ballenkar]],Lists!G:J,2,FALSE)</f>
        <v>#N/A</v>
      </c>
      <c r="H33" s="1" t="e">
        <f>VLOOKUP(F33,Lists!$G:$J,3,FALSE)</f>
        <v>#N/A</v>
      </c>
      <c r="K33" s="84" t="s">
        <v>230</v>
      </c>
      <c r="L33" s="42"/>
      <c r="M33" s="58"/>
      <c r="N33" s="42"/>
      <c r="O33" s="59"/>
      <c r="P33" s="48"/>
      <c r="Q33" s="46"/>
      <c r="R33" s="49"/>
      <c r="S33" s="47"/>
      <c r="T33" s="50"/>
    </row>
    <row r="34" spans="1:20" x14ac:dyDescent="0.25">
      <c r="A34" s="1" t="str">
        <f t="shared" si="0"/>
        <v>Ma20.00 - 21.00C-VELD 1</v>
      </c>
      <c r="B34" s="20" t="s">
        <v>41</v>
      </c>
      <c r="C34" s="20" t="s">
        <v>15</v>
      </c>
      <c r="D34" s="20" t="s">
        <v>22</v>
      </c>
      <c r="E34" s="20" t="s">
        <v>239</v>
      </c>
      <c r="F34" s="20" t="str">
        <f>VLOOKUP(E34,Lists!$D:$E,2,FALSE)</f>
        <v>Goud 2</v>
      </c>
      <c r="G34" s="1" t="e">
        <f>VLOOKUP(Tabel1[[#This Row],[Ballenkar]],Lists!G:J,2,FALSE)</f>
        <v>#N/A</v>
      </c>
      <c r="H34" s="1" t="e">
        <f>VLOOKUP(F34,Lists!$G:$J,3,FALSE)</f>
        <v>#N/A</v>
      </c>
      <c r="K34" s="84" t="s">
        <v>231</v>
      </c>
      <c r="L34" s="42"/>
      <c r="M34" s="58"/>
      <c r="N34" s="42"/>
      <c r="O34" s="59"/>
      <c r="P34" s="48"/>
      <c r="Q34" s="46"/>
      <c r="R34" s="49"/>
      <c r="S34" s="47"/>
      <c r="T34" s="50"/>
    </row>
    <row r="35" spans="1:20" x14ac:dyDescent="0.25">
      <c r="A35" s="1" t="str">
        <f t="shared" si="0"/>
        <v>Ma20.00 - 21.00C-VELD 2</v>
      </c>
      <c r="B35" s="20" t="s">
        <v>41</v>
      </c>
      <c r="C35" s="20" t="s">
        <v>15</v>
      </c>
      <c r="D35" s="20" t="s">
        <v>23</v>
      </c>
      <c r="E35" s="20" t="s">
        <v>204</v>
      </c>
      <c r="F35" s="20" t="str">
        <f>VLOOKUP(E35,Lists!$D:$E,2,FALSE)</f>
        <v>Goud 6</v>
      </c>
      <c r="G35" s="1" t="e">
        <f>VLOOKUP(Tabel1[[#This Row],[Ballenkar]],Lists!G:J,2,FALSE)</f>
        <v>#N/A</v>
      </c>
      <c r="H35" s="1" t="e">
        <f>VLOOKUP(F35,Lists!$G:$J,3,FALSE)</f>
        <v>#N/A</v>
      </c>
      <c r="K35" s="84" t="s">
        <v>232</v>
      </c>
      <c r="L35" s="42"/>
      <c r="M35" s="58"/>
      <c r="N35" s="42"/>
      <c r="O35" s="59"/>
      <c r="P35" s="48"/>
      <c r="Q35" s="46"/>
      <c r="R35" s="49"/>
      <c r="S35" s="47"/>
      <c r="T35" s="50"/>
    </row>
    <row r="36" spans="1:20" x14ac:dyDescent="0.25">
      <c r="A36" s="1" t="str">
        <f t="shared" si="0"/>
        <v>Ma20.00 - 21.00C-VELD 3</v>
      </c>
      <c r="B36" s="20" t="s">
        <v>41</v>
      </c>
      <c r="C36" s="20" t="s">
        <v>15</v>
      </c>
      <c r="D36" s="20" t="s">
        <v>8</v>
      </c>
      <c r="E36" s="20"/>
      <c r="F36" s="20" t="e">
        <f>VLOOKUP(E36,Lists!$D:$E,2,FALSE)</f>
        <v>#N/A</v>
      </c>
      <c r="G36" s="1" t="e">
        <f>VLOOKUP(Tabel1[[#This Row],[Ballenkar]],Lists!G:J,2,FALSE)</f>
        <v>#N/A</v>
      </c>
      <c r="H36" s="1" t="e">
        <f>VLOOKUP(F36,Lists!$G:$J,3,FALSE)</f>
        <v>#N/A</v>
      </c>
      <c r="K36" s="84" t="s">
        <v>77</v>
      </c>
      <c r="L36" s="42"/>
      <c r="M36" s="59"/>
      <c r="N36" s="42"/>
      <c r="O36" s="58"/>
      <c r="P36" s="48"/>
      <c r="Q36" s="46"/>
      <c r="R36" s="49"/>
      <c r="S36" s="47"/>
      <c r="T36" s="50"/>
    </row>
    <row r="37" spans="1:20" x14ac:dyDescent="0.25">
      <c r="A37" s="1" t="str">
        <f t="shared" si="0"/>
        <v>Ma20.00 - 21.00C-VELD 4</v>
      </c>
      <c r="B37" s="20" t="s">
        <v>41</v>
      </c>
      <c r="C37" s="20" t="s">
        <v>15</v>
      </c>
      <c r="D37" s="20" t="s">
        <v>9</v>
      </c>
      <c r="E37" s="20"/>
      <c r="F37" s="20" t="e">
        <f>VLOOKUP(E37,Lists!$D:$E,2,FALSE)</f>
        <v>#N/A</v>
      </c>
      <c r="G37" s="1" t="e">
        <f>VLOOKUP(Tabel1[[#This Row],[Ballenkar]],Lists!G:J,2,FALSE)</f>
        <v>#N/A</v>
      </c>
      <c r="H37" s="1" t="e">
        <f>VLOOKUP(F37,Lists!$G:$J,3,FALSE)</f>
        <v>#N/A</v>
      </c>
      <c r="K37" s="84" t="s">
        <v>80</v>
      </c>
      <c r="L37" s="59"/>
      <c r="M37" s="42"/>
      <c r="N37" s="58"/>
      <c r="O37" s="42"/>
      <c r="P37" s="48"/>
      <c r="Q37" s="46"/>
      <c r="R37" s="49"/>
      <c r="S37" s="47"/>
      <c r="T37" s="50"/>
    </row>
    <row r="38" spans="1:20" x14ac:dyDescent="0.25">
      <c r="A38" s="1" t="str">
        <f t="shared" si="0"/>
        <v>Ma20.00 - 21.00T-VELD 1</v>
      </c>
      <c r="B38" s="20" t="s">
        <v>41</v>
      </c>
      <c r="C38" s="20" t="s">
        <v>15</v>
      </c>
      <c r="D38" s="20" t="s">
        <v>21</v>
      </c>
      <c r="E38" s="20" t="s">
        <v>90</v>
      </c>
      <c r="F38" s="20" t="str">
        <f>VLOOKUP(E38,Lists!$D:$E,2,FALSE)</f>
        <v>Goud 1</v>
      </c>
      <c r="G38" s="1" t="e">
        <f>VLOOKUP(Tabel1[[#This Row],[Ballenkar]],Lists!G:J,2,FALSE)</f>
        <v>#N/A</v>
      </c>
      <c r="H38" s="1" t="e">
        <f>VLOOKUP(F38,Lists!$G:$J,3,FALSE)</f>
        <v>#N/A</v>
      </c>
      <c r="K38" s="84" t="s">
        <v>82</v>
      </c>
      <c r="L38" s="42"/>
      <c r="M38" s="59"/>
      <c r="N38" s="42"/>
      <c r="O38" s="58"/>
      <c r="P38" s="48"/>
      <c r="Q38" s="46"/>
      <c r="R38" s="49"/>
      <c r="S38" s="47"/>
      <c r="T38" s="50"/>
    </row>
    <row r="39" spans="1:20" x14ac:dyDescent="0.25">
      <c r="A39" s="1" t="str">
        <f t="shared" si="0"/>
        <v>Ma20.00 - 21.00T-VELD 2</v>
      </c>
      <c r="B39" s="20" t="s">
        <v>41</v>
      </c>
      <c r="C39" s="20" t="s">
        <v>15</v>
      </c>
      <c r="D39" s="20" t="s">
        <v>20</v>
      </c>
      <c r="E39" s="20" t="s">
        <v>90</v>
      </c>
      <c r="F39" s="20" t="str">
        <f>VLOOKUP(E39,Lists!$D:$E,2,FALSE)</f>
        <v>Goud 1</v>
      </c>
      <c r="G39" s="1" t="e">
        <f>VLOOKUP(Tabel1[[#This Row],[Ballenkar]],Lists!G:J,2,FALSE)</f>
        <v>#N/A</v>
      </c>
      <c r="H39" s="1" t="e">
        <f>VLOOKUP(F39,Lists!$G:$J,3,FALSE)</f>
        <v>#N/A</v>
      </c>
      <c r="K39" s="84" t="s">
        <v>83</v>
      </c>
      <c r="L39" s="42"/>
      <c r="M39" s="85"/>
      <c r="N39" s="42"/>
      <c r="O39" s="60"/>
      <c r="P39" s="48"/>
      <c r="Q39" s="46"/>
      <c r="R39" s="49"/>
      <c r="S39" s="47"/>
      <c r="T39" s="50"/>
    </row>
    <row r="40" spans="1:20" x14ac:dyDescent="0.25">
      <c r="A40" s="1" t="str">
        <f t="shared" si="0"/>
        <v>Ma20.00 - 21.00T-VELD 3</v>
      </c>
      <c r="B40" s="20" t="s">
        <v>41</v>
      </c>
      <c r="C40" s="20" t="s">
        <v>15</v>
      </c>
      <c r="D40" s="20" t="s">
        <v>7</v>
      </c>
      <c r="E40" s="20" t="s">
        <v>237</v>
      </c>
      <c r="F40" s="20" t="str">
        <f>VLOOKUP(E40,Lists!$D:$E,2,FALSE)</f>
        <v>Goud 4</v>
      </c>
      <c r="G40" s="1" t="e">
        <f>VLOOKUP(Tabel1[[#This Row],[Ballenkar]],Lists!G:J,2,FALSE)</f>
        <v>#N/A</v>
      </c>
      <c r="H40" s="1" t="e">
        <f>VLOOKUP(F40,Lists!$G:$J,3,FALSE)</f>
        <v>#N/A</v>
      </c>
      <c r="K40" s="84" t="s">
        <v>30</v>
      </c>
      <c r="L40" s="42"/>
      <c r="M40" s="85"/>
      <c r="N40" s="42"/>
      <c r="O40" s="58"/>
      <c r="P40" s="48"/>
      <c r="Q40" s="46"/>
      <c r="R40" s="49"/>
      <c r="S40" s="47"/>
      <c r="T40" s="50"/>
    </row>
    <row r="41" spans="1:20" x14ac:dyDescent="0.25">
      <c r="A41" s="1" t="str">
        <f t="shared" si="0"/>
        <v>Ma20.00 - 21.00T-VELD 4</v>
      </c>
      <c r="B41" s="20" t="s">
        <v>41</v>
      </c>
      <c r="C41" s="20" t="s">
        <v>15</v>
      </c>
      <c r="D41" s="20" t="s">
        <v>6</v>
      </c>
      <c r="E41" s="20"/>
      <c r="F41" s="20" t="e">
        <f>VLOOKUP(E41,Lists!$D:$E,2,FALSE)</f>
        <v>#N/A</v>
      </c>
      <c r="G41" s="1" t="e">
        <f>VLOOKUP(Tabel1[[#This Row],[Ballenkar]],Lists!G:J,2,FALSE)</f>
        <v>#N/A</v>
      </c>
      <c r="H41" s="1" t="e">
        <f>VLOOKUP(F41,Lists!$G:$J,3,FALSE)</f>
        <v>#N/A</v>
      </c>
      <c r="K41" s="84" t="s">
        <v>84</v>
      </c>
      <c r="L41" s="42"/>
      <c r="M41" s="59"/>
      <c r="N41" s="42"/>
      <c r="O41" s="58"/>
      <c r="P41" s="48"/>
      <c r="Q41" s="46"/>
      <c r="R41" s="49"/>
      <c r="S41" s="47"/>
      <c r="T41" s="50"/>
    </row>
    <row r="42" spans="1:20" x14ac:dyDescent="0.25">
      <c r="A42" s="1" t="str">
        <f t="shared" si="0"/>
        <v>Ma21.00 - 22.00C-VELD 1</v>
      </c>
      <c r="B42" s="20" t="s">
        <v>41</v>
      </c>
      <c r="C42" s="20" t="s">
        <v>16</v>
      </c>
      <c r="D42" s="20" t="s">
        <v>22</v>
      </c>
      <c r="E42" s="20"/>
      <c r="F42" s="20" t="e">
        <f>VLOOKUP(E42,Lists!$D:$E,2,FALSE)</f>
        <v>#N/A</v>
      </c>
      <c r="G42" s="1" t="e">
        <f>VLOOKUP(Tabel1[[#This Row],[Ballenkar]],Lists!G:J,2,FALSE)</f>
        <v>#N/A</v>
      </c>
      <c r="H42" s="1" t="e">
        <f>VLOOKUP(F42,Lists!$G:$J,3,FALSE)</f>
        <v>#N/A</v>
      </c>
      <c r="K42" s="84" t="s">
        <v>81</v>
      </c>
      <c r="L42" s="58"/>
      <c r="M42" s="47"/>
      <c r="N42" s="59"/>
      <c r="O42" s="42"/>
      <c r="P42" s="48"/>
      <c r="Q42" s="46"/>
      <c r="R42" s="49"/>
      <c r="S42" s="47"/>
      <c r="T42" s="50"/>
    </row>
    <row r="43" spans="1:20" x14ac:dyDescent="0.25">
      <c r="A43" s="1" t="str">
        <f t="shared" si="0"/>
        <v>Ma21.00 - 22.00C-VELD 2</v>
      </c>
      <c r="B43" s="20" t="s">
        <v>41</v>
      </c>
      <c r="C43" s="20" t="s">
        <v>16</v>
      </c>
      <c r="D43" s="20" t="s">
        <v>23</v>
      </c>
      <c r="E43" s="20"/>
      <c r="F43" s="20" t="e">
        <f>VLOOKUP(E43,Lists!$D:$E,2,FALSE)</f>
        <v>#N/A</v>
      </c>
      <c r="G43" s="1" t="e">
        <f>VLOOKUP(Tabel1[[#This Row],[Ballenkar]],Lists!G:J,2,FALSE)</f>
        <v>#N/A</v>
      </c>
      <c r="H43" s="1" t="e">
        <f>VLOOKUP(F43,Lists!$G:$J,3,FALSE)</f>
        <v>#N/A</v>
      </c>
      <c r="K43" s="84" t="s">
        <v>85</v>
      </c>
      <c r="L43" s="58"/>
      <c r="M43" s="42"/>
      <c r="N43" s="59"/>
      <c r="O43" s="42"/>
      <c r="P43" s="48"/>
      <c r="Q43" s="46"/>
      <c r="R43" s="49"/>
      <c r="S43" s="47"/>
      <c r="T43" s="50"/>
    </row>
    <row r="44" spans="1:20" x14ac:dyDescent="0.25">
      <c r="A44" s="1" t="str">
        <f t="shared" si="0"/>
        <v>Ma21.00 - 22.00C-VELD 3</v>
      </c>
      <c r="B44" s="20" t="s">
        <v>41</v>
      </c>
      <c r="C44" s="20" t="s">
        <v>16</v>
      </c>
      <c r="D44" s="20" t="s">
        <v>8</v>
      </c>
      <c r="E44" s="20" t="s">
        <v>94</v>
      </c>
      <c r="F44" s="20" t="str">
        <f>VLOOKUP(E44,Lists!$D:$E,2,FALSE)</f>
        <v>Goud 5</v>
      </c>
      <c r="G44" s="1" t="e">
        <f>VLOOKUP(Tabel1[[#This Row],[Ballenkar]],Lists!G:J,2,FALSE)</f>
        <v>#N/A</v>
      </c>
      <c r="H44" s="1" t="e">
        <f>VLOOKUP(F44,Lists!$G:$J,3,FALSE)</f>
        <v>#N/A</v>
      </c>
      <c r="K44" s="84" t="s">
        <v>233</v>
      </c>
      <c r="L44" s="59"/>
      <c r="M44" s="42"/>
      <c r="N44" s="42"/>
      <c r="O44" s="42"/>
      <c r="P44" s="90"/>
      <c r="Q44" s="46"/>
      <c r="R44" s="49"/>
      <c r="S44" s="47"/>
      <c r="T44" s="50"/>
    </row>
    <row r="45" spans="1:20" x14ac:dyDescent="0.25">
      <c r="A45" s="1" t="str">
        <f t="shared" si="0"/>
        <v>Ma21.00 - 22.00C-VELD 4</v>
      </c>
      <c r="B45" s="20" t="s">
        <v>41</v>
      </c>
      <c r="C45" s="20" t="s">
        <v>16</v>
      </c>
      <c r="D45" s="20" t="s">
        <v>9</v>
      </c>
      <c r="E45" s="20" t="s">
        <v>94</v>
      </c>
      <c r="F45" s="20" t="str">
        <f>VLOOKUP(E45,Lists!$D:$E,2,FALSE)</f>
        <v>Goud 5</v>
      </c>
      <c r="G45" s="1" t="e">
        <f>VLOOKUP(Tabel1[[#This Row],[Ballenkar]],Lists!G:J,2,FALSE)</f>
        <v>#N/A</v>
      </c>
      <c r="H45" s="1" t="e">
        <f>VLOOKUP(F45,Lists!$G:$J,3,FALSE)</f>
        <v>#N/A</v>
      </c>
      <c r="K45" s="84" t="s">
        <v>234</v>
      </c>
      <c r="L45" s="59"/>
      <c r="M45" s="42"/>
      <c r="N45" s="58"/>
      <c r="O45" s="42"/>
      <c r="P45" s="48"/>
      <c r="Q45" s="46"/>
      <c r="R45" s="49"/>
      <c r="S45" s="47"/>
      <c r="T45" s="50"/>
    </row>
    <row r="46" spans="1:20" x14ac:dyDescent="0.25">
      <c r="A46" s="1" t="str">
        <f t="shared" si="0"/>
        <v>Ma21.00 - 22.00T-VELD 1</v>
      </c>
      <c r="B46" s="20" t="s">
        <v>41</v>
      </c>
      <c r="C46" s="20" t="s">
        <v>16</v>
      </c>
      <c r="D46" s="20" t="s">
        <v>21</v>
      </c>
      <c r="E46" s="20"/>
      <c r="F46" s="20" t="e">
        <f>VLOOKUP(E46,Lists!$D:$E,2,FALSE)</f>
        <v>#N/A</v>
      </c>
      <c r="G46" s="1" t="e">
        <f>VLOOKUP(Tabel1[[#This Row],[Ballenkar]],Lists!G:J,2,FALSE)</f>
        <v>#N/A</v>
      </c>
      <c r="H46" s="1" t="e">
        <f>VLOOKUP(F46,Lists!$G:$J,3,FALSE)</f>
        <v>#N/A</v>
      </c>
      <c r="K46" s="84" t="s">
        <v>86</v>
      </c>
      <c r="L46" s="42"/>
      <c r="M46" s="59"/>
      <c r="N46" s="47"/>
      <c r="O46" s="58"/>
      <c r="P46" s="48"/>
      <c r="Q46" s="46"/>
      <c r="R46" s="49"/>
      <c r="S46" s="47"/>
      <c r="T46" s="50"/>
    </row>
    <row r="47" spans="1:20" x14ac:dyDescent="0.25">
      <c r="A47" s="1" t="str">
        <f t="shared" si="0"/>
        <v>Ma21.00 - 22.00T-VELD 2</v>
      </c>
      <c r="B47" s="20" t="s">
        <v>41</v>
      </c>
      <c r="C47" s="20" t="s">
        <v>16</v>
      </c>
      <c r="D47" s="20" t="s">
        <v>20</v>
      </c>
      <c r="E47" s="20"/>
      <c r="F47" s="20" t="e">
        <f>VLOOKUP(E47,Lists!$D:$E,2,FALSE)</f>
        <v>#N/A</v>
      </c>
      <c r="G47" s="1" t="e">
        <f>VLOOKUP(Tabel1[[#This Row],[Ballenkar]],Lists!G:J,2,FALSE)</f>
        <v>#N/A</v>
      </c>
      <c r="H47" s="1" t="e">
        <f>VLOOKUP(F47,Lists!$G:$J,3,FALSE)</f>
        <v>#N/A</v>
      </c>
      <c r="K47" s="84" t="s">
        <v>87</v>
      </c>
      <c r="L47" s="58"/>
      <c r="M47" s="42"/>
      <c r="N47" s="59"/>
      <c r="O47" s="42"/>
      <c r="P47" s="48"/>
      <c r="Q47" s="46"/>
      <c r="R47" s="49"/>
      <c r="S47" s="47"/>
      <c r="T47" s="50"/>
    </row>
    <row r="48" spans="1:20" x14ac:dyDescent="0.25">
      <c r="A48" s="1" t="str">
        <f t="shared" si="0"/>
        <v>Ma21.00 - 22.00T-VELD 3</v>
      </c>
      <c r="B48" s="20" t="s">
        <v>41</v>
      </c>
      <c r="C48" s="20" t="s">
        <v>16</v>
      </c>
      <c r="D48" s="20" t="s">
        <v>7</v>
      </c>
      <c r="E48" s="20"/>
      <c r="F48" s="20" t="e">
        <f>VLOOKUP(E48,Lists!$D:$E,2,FALSE)</f>
        <v>#N/A</v>
      </c>
      <c r="G48" s="1" t="e">
        <f>VLOOKUP(Tabel1[[#This Row],[Ballenkar]],Lists!G:J,2,FALSE)</f>
        <v>#N/A</v>
      </c>
      <c r="H48" s="1" t="e">
        <f>VLOOKUP(F48,Lists!$G:$J,3,FALSE)</f>
        <v>#N/A</v>
      </c>
      <c r="K48" s="84" t="s">
        <v>88</v>
      </c>
      <c r="L48" s="58"/>
      <c r="M48" s="42"/>
      <c r="N48" s="59"/>
      <c r="O48" s="42"/>
      <c r="P48" s="48"/>
      <c r="Q48" s="46"/>
      <c r="R48" s="49"/>
      <c r="S48" s="47"/>
      <c r="T48" s="50"/>
    </row>
    <row r="49" spans="1:20" x14ac:dyDescent="0.25">
      <c r="A49" s="1" t="str">
        <f t="shared" si="0"/>
        <v>Ma21.00 - 22.00T-VELD 4</v>
      </c>
      <c r="B49" s="20" t="s">
        <v>41</v>
      </c>
      <c r="C49" s="20" t="s">
        <v>16</v>
      </c>
      <c r="D49" s="20" t="s">
        <v>6</v>
      </c>
      <c r="E49" s="20"/>
      <c r="F49" s="20" t="e">
        <f>VLOOKUP(E49,Lists!$D:$E,2,FALSE)</f>
        <v>#N/A</v>
      </c>
      <c r="G49" s="1" t="e">
        <f>VLOOKUP(Tabel1[[#This Row],[Ballenkar]],Lists!G:J,2,FALSE)</f>
        <v>#N/A</v>
      </c>
      <c r="H49" s="1" t="e">
        <f>VLOOKUP(F49,Lists!$G:$J,3,FALSE)</f>
        <v>#N/A</v>
      </c>
      <c r="K49" s="84" t="s">
        <v>89</v>
      </c>
      <c r="L49" s="42"/>
      <c r="M49" s="58"/>
      <c r="N49" s="47"/>
      <c r="O49" s="59"/>
      <c r="P49" s="48"/>
      <c r="Q49" s="46"/>
      <c r="R49" s="49"/>
      <c r="S49" s="47"/>
      <c r="T49" s="50"/>
    </row>
    <row r="50" spans="1:20" x14ac:dyDescent="0.25">
      <c r="A50" s="1" t="str">
        <f t="shared" si="0"/>
        <v>Di16.30 - 17.30C-VELD 1</v>
      </c>
      <c r="B50" s="20" t="s">
        <v>26</v>
      </c>
      <c r="C50" s="20" t="s">
        <v>27</v>
      </c>
      <c r="D50" s="20" t="s">
        <v>22</v>
      </c>
      <c r="E50" s="20"/>
      <c r="F50" s="20" t="e">
        <f>VLOOKUP(E50,Lists!$D:$E,2,FALSE)</f>
        <v>#N/A</v>
      </c>
      <c r="G50" s="1" t="e">
        <f>VLOOKUP(Tabel1[[#This Row],[Ballenkar]],Lists!G:J,2,FALSE)</f>
        <v>#N/A</v>
      </c>
      <c r="H50" s="1" t="e">
        <f>VLOOKUP(F50,Lists!$G:$J,3,FALSE)</f>
        <v>#N/A</v>
      </c>
      <c r="K50" s="84" t="s">
        <v>206</v>
      </c>
      <c r="L50" s="59"/>
      <c r="M50" s="47"/>
      <c r="N50" s="58"/>
      <c r="O50" s="47"/>
      <c r="P50" s="48"/>
      <c r="Q50" s="46"/>
      <c r="R50" s="49"/>
      <c r="S50" s="47"/>
      <c r="T50" s="50"/>
    </row>
    <row r="51" spans="1:20" outlineLevel="1" x14ac:dyDescent="0.25">
      <c r="A51" s="1" t="str">
        <f t="shared" si="0"/>
        <v>Di16.30 - 17.30C-VELD 2</v>
      </c>
      <c r="B51" s="20" t="s">
        <v>26</v>
      </c>
      <c r="C51" s="20" t="s">
        <v>27</v>
      </c>
      <c r="D51" s="20" t="s">
        <v>23</v>
      </c>
      <c r="E51" s="20"/>
      <c r="F51" s="20" t="e">
        <f>VLOOKUP(E51,Lists!$D:$E,2,FALSE)</f>
        <v>#N/A</v>
      </c>
      <c r="G51" s="1" t="e">
        <f>VLOOKUP(Tabel1[[#This Row],[Ballenkar]],Lists!G:J,2,FALSE)</f>
        <v>#N/A</v>
      </c>
      <c r="H51" s="1" t="e">
        <f>VLOOKUP(F51,Lists!$G:$J,3,FALSE)</f>
        <v>#N/A</v>
      </c>
      <c r="K51" s="84" t="s">
        <v>235</v>
      </c>
      <c r="L51" s="59"/>
      <c r="M51" s="47"/>
      <c r="N51" s="58"/>
      <c r="O51" s="47"/>
      <c r="P51" s="48"/>
      <c r="Q51" s="46"/>
      <c r="R51" s="49"/>
      <c r="S51" s="47"/>
      <c r="T51" s="51"/>
    </row>
    <row r="52" spans="1:20" outlineLevel="1" x14ac:dyDescent="0.25">
      <c r="A52" s="1" t="str">
        <f t="shared" si="0"/>
        <v>Di16.30 - 17.30C-VELD 3</v>
      </c>
      <c r="B52" s="20" t="s">
        <v>26</v>
      </c>
      <c r="C52" s="20" t="s">
        <v>27</v>
      </c>
      <c r="D52" s="20" t="s">
        <v>8</v>
      </c>
      <c r="E52" s="20"/>
      <c r="F52" s="20" t="e">
        <f>VLOOKUP(E52,Lists!$D:$E,2,FALSE)</f>
        <v>#N/A</v>
      </c>
      <c r="G52" s="1" t="e">
        <f>VLOOKUP(Tabel1[[#This Row],[Ballenkar]],Lists!G:J,2,FALSE)</f>
        <v>#N/A</v>
      </c>
      <c r="H52" s="1" t="e">
        <f>VLOOKUP(F52,Lists!$G:$J,3,FALSE)</f>
        <v>#N/A</v>
      </c>
      <c r="K52" s="84" t="s">
        <v>91</v>
      </c>
      <c r="L52" s="42"/>
      <c r="M52" s="60"/>
      <c r="N52" s="42"/>
      <c r="O52" s="85"/>
      <c r="P52" s="48"/>
      <c r="Q52" s="46"/>
      <c r="R52" s="49"/>
      <c r="S52" s="47"/>
      <c r="T52" s="51"/>
    </row>
    <row r="53" spans="1:20" outlineLevel="1" x14ac:dyDescent="0.25">
      <c r="A53" s="1" t="str">
        <f t="shared" si="0"/>
        <v>Di16.30 - 17.30C-VELD 4</v>
      </c>
      <c r="B53" s="20" t="s">
        <v>26</v>
      </c>
      <c r="C53" s="20" t="s">
        <v>27</v>
      </c>
      <c r="D53" s="20" t="s">
        <v>9</v>
      </c>
      <c r="E53" s="20"/>
      <c r="F53" s="20" t="e">
        <f>VLOOKUP(E53,Lists!$D:$E,2,FALSE)</f>
        <v>#N/A</v>
      </c>
      <c r="G53" s="1" t="e">
        <f>VLOOKUP(Tabel1[[#This Row],[Ballenkar]],Lists!G:J,2,FALSE)</f>
        <v>#N/A</v>
      </c>
      <c r="H53" s="1" t="e">
        <f>VLOOKUP(F53,Lists!$G:$J,3,FALSE)</f>
        <v>#N/A</v>
      </c>
      <c r="K53" s="84" t="s">
        <v>236</v>
      </c>
      <c r="L53" s="58"/>
      <c r="M53" s="42"/>
      <c r="N53" s="85"/>
      <c r="O53" s="42"/>
      <c r="P53" s="80"/>
      <c r="Q53" s="46"/>
      <c r="R53" s="49"/>
      <c r="S53" s="47"/>
      <c r="T53" s="51"/>
    </row>
    <row r="54" spans="1:20" outlineLevel="1" x14ac:dyDescent="0.25">
      <c r="A54" s="1" t="str">
        <f t="shared" si="0"/>
        <v>Di16.30 - 17.30C-VELD 5</v>
      </c>
      <c r="B54" s="20" t="s">
        <v>26</v>
      </c>
      <c r="C54" s="20" t="s">
        <v>27</v>
      </c>
      <c r="D54" s="20" t="s">
        <v>10</v>
      </c>
      <c r="E54" s="20"/>
      <c r="F54" s="20" t="e">
        <f>VLOOKUP(E54,Lists!$D:$E,2,FALSE)</f>
        <v>#N/A</v>
      </c>
      <c r="G54" s="1" t="e">
        <f>VLOOKUP(Tabel1[[#This Row],[Ballenkar]],Lists!G:J,2,FALSE)</f>
        <v>#N/A</v>
      </c>
      <c r="H54" s="1" t="e">
        <f>VLOOKUP(F54,Lists!$G:$J,3,FALSE)</f>
        <v>#N/A</v>
      </c>
      <c r="K54" s="84" t="s">
        <v>90</v>
      </c>
      <c r="L54" s="58"/>
      <c r="M54" s="42"/>
      <c r="N54" s="85"/>
      <c r="O54" s="42"/>
      <c r="P54" s="80"/>
      <c r="Q54" s="46"/>
      <c r="R54" s="49"/>
      <c r="S54" s="47"/>
      <c r="T54" s="51"/>
    </row>
    <row r="55" spans="1:20" outlineLevel="1" x14ac:dyDescent="0.25">
      <c r="A55" s="1" t="str">
        <f t="shared" si="0"/>
        <v>Di16.30 - 17.30C-VELD 6</v>
      </c>
      <c r="B55" s="20" t="s">
        <v>26</v>
      </c>
      <c r="C55" s="20" t="s">
        <v>27</v>
      </c>
      <c r="D55" s="20" t="s">
        <v>18</v>
      </c>
      <c r="E55" s="20"/>
      <c r="F55" s="20" t="e">
        <f>VLOOKUP(E55,Lists!$D:$E,2,FALSE)</f>
        <v>#N/A</v>
      </c>
      <c r="G55" s="1" t="e">
        <f>VLOOKUP(Tabel1[[#This Row],[Ballenkar]],Lists!G:J,2,FALSE)</f>
        <v>#N/A</v>
      </c>
      <c r="H55" s="1" t="e">
        <f>VLOOKUP(F55,Lists!$G:$J,3,FALSE)</f>
        <v>#N/A</v>
      </c>
      <c r="K55" s="84" t="s">
        <v>237</v>
      </c>
      <c r="L55" s="58"/>
      <c r="M55" s="42"/>
      <c r="N55" s="85"/>
      <c r="O55" s="42"/>
      <c r="P55" s="80"/>
      <c r="Q55" s="46"/>
      <c r="R55" s="49"/>
      <c r="S55" s="47"/>
      <c r="T55" s="51"/>
    </row>
    <row r="56" spans="1:20" outlineLevel="1" x14ac:dyDescent="0.25">
      <c r="A56" s="1" t="str">
        <f t="shared" si="0"/>
        <v>Di16.30 - 17.30T-VELD 1</v>
      </c>
      <c r="B56" s="20" t="s">
        <v>26</v>
      </c>
      <c r="C56" s="20" t="s">
        <v>27</v>
      </c>
      <c r="D56" s="20" t="s">
        <v>21</v>
      </c>
      <c r="E56" s="20"/>
      <c r="F56" s="20" t="e">
        <f>VLOOKUP(E56,Lists!$D:$E,2,FALSE)</f>
        <v>#N/A</v>
      </c>
      <c r="G56" s="1" t="e">
        <f>VLOOKUP(Tabel1[[#This Row],[Ballenkar]],Lists!G:J,2,FALSE)</f>
        <v>#N/A</v>
      </c>
      <c r="H56" s="1" t="e">
        <f>VLOOKUP(F56,Lists!$G:$J,3,FALSE)</f>
        <v>#N/A</v>
      </c>
      <c r="K56" s="84" t="s">
        <v>238</v>
      </c>
      <c r="L56" s="42"/>
      <c r="M56" s="59"/>
      <c r="N56" s="47"/>
      <c r="O56" s="58"/>
      <c r="P56" s="80"/>
      <c r="Q56" s="46"/>
      <c r="R56" s="49"/>
      <c r="S56" s="47"/>
      <c r="T56" s="51"/>
    </row>
    <row r="57" spans="1:20" outlineLevel="1" x14ac:dyDescent="0.25">
      <c r="A57" s="1" t="str">
        <f t="shared" si="0"/>
        <v>Di16.30 - 17.30T-VELD 2</v>
      </c>
      <c r="B57" s="20" t="s">
        <v>26</v>
      </c>
      <c r="C57" s="20" t="s">
        <v>27</v>
      </c>
      <c r="D57" s="20" t="s">
        <v>20</v>
      </c>
      <c r="E57" s="20"/>
      <c r="F57" s="20" t="e">
        <f>VLOOKUP(E57,Lists!$D:$E,2,FALSE)</f>
        <v>#N/A</v>
      </c>
      <c r="G57" s="1" t="e">
        <f>VLOOKUP(Tabel1[[#This Row],[Ballenkar]],Lists!G:J,2,FALSE)</f>
        <v>#N/A</v>
      </c>
      <c r="H57" s="1" t="e">
        <f>VLOOKUP(F57,Lists!$G:$J,3,FALSE)</f>
        <v>#N/A</v>
      </c>
      <c r="K57" s="84" t="s">
        <v>63</v>
      </c>
      <c r="L57" s="59"/>
      <c r="M57" s="59"/>
      <c r="N57" s="47"/>
      <c r="O57" s="47"/>
      <c r="P57" s="48"/>
      <c r="Q57" s="46"/>
      <c r="R57" s="49"/>
      <c r="S57" s="47"/>
      <c r="T57" s="50"/>
    </row>
    <row r="58" spans="1:20" outlineLevel="1" x14ac:dyDescent="0.25">
      <c r="A58" s="1" t="str">
        <f t="shared" si="0"/>
        <v>Di16.30 - 17.30T-VELD 3</v>
      </c>
      <c r="B58" s="20" t="s">
        <v>26</v>
      </c>
      <c r="C58" s="20" t="s">
        <v>27</v>
      </c>
      <c r="D58" s="20" t="s">
        <v>7</v>
      </c>
      <c r="E58" s="20"/>
      <c r="F58" s="20" t="e">
        <f>VLOOKUP(E58,Lists!$D:$E,2,FALSE)</f>
        <v>#N/A</v>
      </c>
      <c r="G58" s="1" t="e">
        <f>VLOOKUP(Tabel1[[#This Row],[Ballenkar]],Lists!G:J,2,FALSE)</f>
        <v>#N/A</v>
      </c>
      <c r="H58" s="1" t="e">
        <f>VLOOKUP(F58,Lists!$G:$J,3,FALSE)</f>
        <v>#N/A</v>
      </c>
      <c r="K58" s="84" t="s">
        <v>92</v>
      </c>
      <c r="L58" s="42"/>
      <c r="M58" s="58"/>
      <c r="N58" s="47"/>
      <c r="O58" s="59"/>
      <c r="P58" s="48"/>
      <c r="Q58" s="46"/>
      <c r="R58" s="49"/>
      <c r="S58" s="47"/>
      <c r="T58" s="50"/>
    </row>
    <row r="59" spans="1:20" outlineLevel="1" x14ac:dyDescent="0.25">
      <c r="A59" s="1" t="str">
        <f t="shared" si="0"/>
        <v>Di16.30 - 17.30T-VELD 4</v>
      </c>
      <c r="B59" s="20" t="s">
        <v>26</v>
      </c>
      <c r="C59" s="20" t="s">
        <v>27</v>
      </c>
      <c r="D59" s="20" t="s">
        <v>6</v>
      </c>
      <c r="E59" s="20"/>
      <c r="F59" s="20" t="e">
        <f>VLOOKUP(E59,Lists!$D:$E,2,FALSE)</f>
        <v>#N/A</v>
      </c>
      <c r="G59" s="1" t="e">
        <f>VLOOKUP(Tabel1[[#This Row],[Ballenkar]],Lists!G:J,2,FALSE)</f>
        <v>#N/A</v>
      </c>
      <c r="H59" s="1" t="e">
        <f>VLOOKUP(F59,Lists!$G:$J,3,FALSE)</f>
        <v>#N/A</v>
      </c>
      <c r="K59" s="84" t="s">
        <v>93</v>
      </c>
      <c r="L59" s="42"/>
      <c r="M59" s="59"/>
      <c r="N59" s="47"/>
      <c r="O59" s="58"/>
      <c r="P59" s="80"/>
      <c r="Q59" s="46"/>
      <c r="R59" s="49"/>
      <c r="S59" s="47"/>
      <c r="T59" s="50"/>
    </row>
    <row r="60" spans="1:20" outlineLevel="1" x14ac:dyDescent="0.25">
      <c r="A60" s="1" t="str">
        <f t="shared" si="0"/>
        <v>Di16.30 - 17.30T-VELD 5</v>
      </c>
      <c r="B60" s="20" t="s">
        <v>26</v>
      </c>
      <c r="C60" s="20" t="s">
        <v>27</v>
      </c>
      <c r="D60" s="20" t="s">
        <v>11</v>
      </c>
      <c r="E60" s="20"/>
      <c r="F60" s="20" t="e">
        <f>VLOOKUP(E60,Lists!$D:$E,2,FALSE)</f>
        <v>#N/A</v>
      </c>
      <c r="G60" s="1" t="e">
        <f>VLOOKUP(Tabel1[[#This Row],[Ballenkar]],Lists!G:J,2,FALSE)</f>
        <v>#N/A</v>
      </c>
      <c r="H60" s="1" t="e">
        <f>VLOOKUP(F60,Lists!$G:$J,3,FALSE)</f>
        <v>#N/A</v>
      </c>
      <c r="K60" s="84" t="s">
        <v>94</v>
      </c>
      <c r="L60" s="59"/>
      <c r="M60" s="42"/>
      <c r="N60" s="58"/>
      <c r="O60" s="42"/>
      <c r="P60" s="80"/>
      <c r="Q60" s="46"/>
      <c r="R60" s="49"/>
      <c r="S60" s="47"/>
      <c r="T60" s="50"/>
    </row>
    <row r="61" spans="1:20" outlineLevel="1" x14ac:dyDescent="0.25">
      <c r="A61" s="1" t="str">
        <f t="shared" si="0"/>
        <v>Di16.30 - 17.30T-VELD 6</v>
      </c>
      <c r="B61" s="20" t="s">
        <v>26</v>
      </c>
      <c r="C61" s="20" t="s">
        <v>27</v>
      </c>
      <c r="D61" s="20" t="s">
        <v>17</v>
      </c>
      <c r="E61" s="20"/>
      <c r="F61" s="20" t="e">
        <f>VLOOKUP(E61,Lists!$D:$E,2,FALSE)</f>
        <v>#N/A</v>
      </c>
      <c r="G61" s="1" t="e">
        <f>VLOOKUP(Tabel1[[#This Row],[Ballenkar]],Lists!G:J,2,FALSE)</f>
        <v>#N/A</v>
      </c>
      <c r="H61" s="1" t="e">
        <f>VLOOKUP(F61,Lists!$G:$J,3,FALSE)</f>
        <v>#N/A</v>
      </c>
      <c r="K61" s="84" t="s">
        <v>239</v>
      </c>
      <c r="L61" s="59"/>
      <c r="M61" s="42"/>
      <c r="N61" s="47"/>
      <c r="O61" s="42"/>
      <c r="P61" s="80"/>
      <c r="Q61" s="46"/>
      <c r="R61" s="49"/>
      <c r="S61" s="47"/>
      <c r="T61" s="50"/>
    </row>
    <row r="62" spans="1:20" outlineLevel="1" x14ac:dyDescent="0.25">
      <c r="A62" s="1" t="str">
        <f t="shared" si="0"/>
        <v>Di17.45 - 18.45C-VELD 1</v>
      </c>
      <c r="B62" s="20" t="s">
        <v>26</v>
      </c>
      <c r="C62" s="20" t="s">
        <v>28</v>
      </c>
      <c r="D62" s="20" t="s">
        <v>22</v>
      </c>
      <c r="E62" s="20" t="s">
        <v>82</v>
      </c>
      <c r="F62" s="20" t="str">
        <f>VLOOKUP(E62,Lists!$D:$E,2,FALSE)</f>
        <v>Blauw 6/6A</v>
      </c>
      <c r="G62" s="1" t="e">
        <f>VLOOKUP(Tabel1[[#This Row],[Ballenkar]],Lists!G:J,2,FALSE)</f>
        <v>#N/A</v>
      </c>
      <c r="H62" s="1" t="e">
        <f>VLOOKUP(F62,Lists!$G:$J,3,FALSE)</f>
        <v>#N/A</v>
      </c>
      <c r="K62" s="46"/>
      <c r="L62" s="42"/>
      <c r="M62" s="47"/>
      <c r="N62" s="47"/>
      <c r="O62" s="42"/>
      <c r="P62" s="48"/>
      <c r="Q62" s="46"/>
      <c r="R62" s="49"/>
      <c r="S62" s="47"/>
      <c r="T62" s="50"/>
    </row>
    <row r="63" spans="1:20" outlineLevel="1" x14ac:dyDescent="0.25">
      <c r="A63" s="1" t="str">
        <f t="shared" si="0"/>
        <v>Di17.45 - 18.45C-VELD 2</v>
      </c>
      <c r="B63" s="20" t="s">
        <v>26</v>
      </c>
      <c r="C63" s="20" t="s">
        <v>28</v>
      </c>
      <c r="D63" s="20" t="s">
        <v>23</v>
      </c>
      <c r="E63" s="20" t="s">
        <v>77</v>
      </c>
      <c r="F63" s="20" t="str">
        <f>VLOOKUP(E63,Lists!$D:$E,2,FALSE)</f>
        <v>Blauw 5/5A</v>
      </c>
      <c r="G63" s="1" t="e">
        <f>VLOOKUP(Tabel1[[#This Row],[Ballenkar]],Lists!G:J,2,FALSE)</f>
        <v>#N/A</v>
      </c>
      <c r="H63" s="1" t="e">
        <f>VLOOKUP(F63,Lists!$G:$J,3,FALSE)</f>
        <v>#N/A</v>
      </c>
      <c r="K63" s="46"/>
      <c r="L63" s="42"/>
      <c r="M63" s="47"/>
      <c r="N63" s="47"/>
      <c r="O63" s="47"/>
      <c r="P63" s="48"/>
      <c r="Q63" s="46"/>
      <c r="R63" s="49"/>
      <c r="S63" s="47"/>
      <c r="T63" s="50"/>
    </row>
    <row r="64" spans="1:20" ht="15.75" outlineLevel="1" thickBot="1" x14ac:dyDescent="0.3">
      <c r="A64" s="1" t="str">
        <f t="shared" si="0"/>
        <v>Di17.45 - 18.45C-VELD 3</v>
      </c>
      <c r="B64" s="20" t="s">
        <v>26</v>
      </c>
      <c r="C64" s="20" t="s">
        <v>28</v>
      </c>
      <c r="D64" s="20" t="s">
        <v>8</v>
      </c>
      <c r="E64" s="20" t="s">
        <v>88</v>
      </c>
      <c r="F64" s="20" t="str">
        <f>VLOOKUP(E64,Lists!$D:$E,2,FALSE)</f>
        <v>Goud 1</v>
      </c>
      <c r="G64" s="1" t="e">
        <f>VLOOKUP(Tabel1[[#This Row],[Ballenkar]],Lists!G:J,2,FALSE)</f>
        <v>#N/A</v>
      </c>
      <c r="H64" s="1" t="e">
        <f>VLOOKUP(F64,Lists!$G:$J,3,FALSE)</f>
        <v>#N/A</v>
      </c>
      <c r="K64" s="62"/>
      <c r="L64" s="52"/>
      <c r="M64" s="53"/>
      <c r="N64" s="53"/>
      <c r="O64" s="53"/>
      <c r="P64" s="54"/>
      <c r="Q64" s="82"/>
      <c r="R64" s="55"/>
      <c r="S64" s="53"/>
      <c r="T64" s="56"/>
    </row>
    <row r="65" spans="1:11" outlineLevel="1" x14ac:dyDescent="0.25">
      <c r="A65" s="1" t="str">
        <f t="shared" si="0"/>
        <v>Di17.45 - 18.45C-VELD 4</v>
      </c>
      <c r="B65" s="20" t="s">
        <v>26</v>
      </c>
      <c r="C65" s="20" t="s">
        <v>28</v>
      </c>
      <c r="D65" s="20" t="s">
        <v>9</v>
      </c>
      <c r="E65" s="20"/>
      <c r="F65" s="20" t="e">
        <f>VLOOKUP(E65,Lists!$D:$E,2,FALSE)</f>
        <v>#N/A</v>
      </c>
      <c r="G65" s="1" t="e">
        <f>VLOOKUP(Tabel1[[#This Row],[Ballenkar]],Lists!G:J,2,FALSE)</f>
        <v>#N/A</v>
      </c>
      <c r="H65" s="1" t="e">
        <f>VLOOKUP(F65,Lists!$G:$J,3,FALSE)</f>
        <v>#N/A</v>
      </c>
    </row>
    <row r="66" spans="1:11" outlineLevel="1" x14ac:dyDescent="0.25">
      <c r="A66" s="1" t="str">
        <f t="shared" ref="A66:A130" si="1">CONCATENATE(B66,C66,D66)</f>
        <v>Di17.45 - 18.45C-VELD 5</v>
      </c>
      <c r="B66" s="20" t="s">
        <v>26</v>
      </c>
      <c r="C66" s="20" t="s">
        <v>28</v>
      </c>
      <c r="D66" s="20" t="s">
        <v>10</v>
      </c>
      <c r="E66" s="20"/>
      <c r="F66" s="20" t="e">
        <f>VLOOKUP(E66,Lists!$D:$E,2,FALSE)</f>
        <v>#N/A</v>
      </c>
      <c r="G66" s="1" t="e">
        <f>VLOOKUP(Tabel1[[#This Row],[Ballenkar]],Lists!G:J,2,FALSE)</f>
        <v>#N/A</v>
      </c>
      <c r="H66" s="1" t="e">
        <f>VLOOKUP(F66,Lists!$G:$J,3,FALSE)</f>
        <v>#N/A</v>
      </c>
    </row>
    <row r="67" spans="1:11" outlineLevel="1" x14ac:dyDescent="0.25">
      <c r="A67" s="1" t="str">
        <f t="shared" si="1"/>
        <v>Di17.45 - 18.45C-VELD 6</v>
      </c>
      <c r="B67" s="20" t="s">
        <v>26</v>
      </c>
      <c r="C67" s="20" t="s">
        <v>28</v>
      </c>
      <c r="D67" s="20" t="s">
        <v>18</v>
      </c>
      <c r="E67" s="20"/>
      <c r="F67" s="20" t="e">
        <f>VLOOKUP(E67,Lists!$D:$E,2,FALSE)</f>
        <v>#N/A</v>
      </c>
      <c r="G67" s="1" t="e">
        <f>VLOOKUP(Tabel1[[#This Row],[Ballenkar]],Lists!G:J,2,FALSE)</f>
        <v>#N/A</v>
      </c>
      <c r="H67" s="1" t="e">
        <f>VLOOKUP(F67,Lists!$G:$J,3,FALSE)</f>
        <v>#N/A</v>
      </c>
    </row>
    <row r="68" spans="1:11" outlineLevel="1" x14ac:dyDescent="0.25">
      <c r="A68" s="1" t="str">
        <f t="shared" si="1"/>
        <v>Di17.45 - 18.45T-VELD 1</v>
      </c>
      <c r="B68" s="20" t="s">
        <v>26</v>
      </c>
      <c r="C68" s="20" t="s">
        <v>28</v>
      </c>
      <c r="D68" s="20" t="s">
        <v>21</v>
      </c>
      <c r="E68" s="20" t="s">
        <v>79</v>
      </c>
      <c r="F68" s="20" t="str">
        <f>VLOOKUP(E68,Lists!$D:$E,2,FALSE)</f>
        <v>Blauw 3</v>
      </c>
      <c r="G68" s="1" t="e">
        <f>VLOOKUP(Tabel1[[#This Row],[Ballenkar]],Lists!G:J,2,FALSE)</f>
        <v>#N/A</v>
      </c>
      <c r="H68" s="1" t="e">
        <f>VLOOKUP(F68,Lists!$G:$J,3,FALSE)</f>
        <v>#N/A</v>
      </c>
    </row>
    <row r="69" spans="1:11" outlineLevel="1" x14ac:dyDescent="0.25">
      <c r="A69" s="1" t="str">
        <f t="shared" si="1"/>
        <v>Di17.45 - 18.45T-VELD 2</v>
      </c>
      <c r="B69" s="20" t="s">
        <v>26</v>
      </c>
      <c r="C69" s="20" t="s">
        <v>28</v>
      </c>
      <c r="D69" s="20" t="s">
        <v>20</v>
      </c>
      <c r="E69" s="20" t="s">
        <v>229</v>
      </c>
      <c r="F69" s="20" t="str">
        <f>VLOOKUP(E69,Lists!$D:$E,2,FALSE)</f>
        <v>Blauw 3A</v>
      </c>
      <c r="G69" s="1" t="e">
        <f>VLOOKUP(Tabel1[[#This Row],[Ballenkar]],Lists!G:J,2,FALSE)</f>
        <v>#N/A</v>
      </c>
      <c r="H69" s="1" t="e">
        <f>VLOOKUP(F69,Lists!$G:$J,3,FALSE)</f>
        <v>#N/A</v>
      </c>
    </row>
    <row r="70" spans="1:11" outlineLevel="1" x14ac:dyDescent="0.25">
      <c r="A70" s="1" t="str">
        <f t="shared" si="1"/>
        <v>Di17.45 - 18.45T-VELD 3</v>
      </c>
      <c r="B70" s="20" t="s">
        <v>26</v>
      </c>
      <c r="C70" s="20" t="s">
        <v>28</v>
      </c>
      <c r="D70" s="20" t="s">
        <v>7</v>
      </c>
      <c r="E70" s="20" t="s">
        <v>202</v>
      </c>
      <c r="F70" s="20" t="str">
        <f>VLOOKUP(E70,Lists!$D:$E,2,FALSE)</f>
        <v>Blauw 1</v>
      </c>
      <c r="G70" s="1" t="e">
        <f>VLOOKUP(Tabel1[[#This Row],[Ballenkar]],Lists!G:J,2,FALSE)</f>
        <v>#N/A</v>
      </c>
      <c r="H70" s="1" t="e">
        <f>VLOOKUP(F70,Lists!$G:$J,3,FALSE)</f>
        <v>#N/A</v>
      </c>
      <c r="K70" s="57" t="s">
        <v>95</v>
      </c>
    </row>
    <row r="71" spans="1:11" outlineLevel="1" x14ac:dyDescent="0.25">
      <c r="A71" s="1" t="str">
        <f t="shared" si="1"/>
        <v>Di17.45 - 18.45T-VELD 4</v>
      </c>
      <c r="B71" s="20" t="s">
        <v>26</v>
      </c>
      <c r="C71" s="20" t="s">
        <v>28</v>
      </c>
      <c r="D71" s="20" t="s">
        <v>6</v>
      </c>
      <c r="E71" s="20" t="s">
        <v>230</v>
      </c>
      <c r="F71" s="20" t="str">
        <f>VLOOKUP(E71,Lists!$D:$E,2,FALSE)</f>
        <v>Blauw 1A</v>
      </c>
      <c r="G71" s="1" t="e">
        <f>VLOOKUP(Tabel1[[#This Row],[Ballenkar]],Lists!G:J,2,FALSE)</f>
        <v>#N/A</v>
      </c>
      <c r="H71" s="1" t="e">
        <f>VLOOKUP(F71,Lists!$G:$J,3,FALSE)</f>
        <v>#N/A</v>
      </c>
      <c r="K71" s="15" t="s">
        <v>96</v>
      </c>
    </row>
    <row r="72" spans="1:11" outlineLevel="1" x14ac:dyDescent="0.25">
      <c r="A72" s="1" t="str">
        <f t="shared" si="1"/>
        <v>Di17.45 - 18.45T-VELD 5</v>
      </c>
      <c r="B72" s="20" t="s">
        <v>26</v>
      </c>
      <c r="C72" s="20" t="s">
        <v>28</v>
      </c>
      <c r="D72" s="20" t="s">
        <v>11</v>
      </c>
      <c r="E72" s="20" t="s">
        <v>231</v>
      </c>
      <c r="F72" s="20" t="str">
        <f>VLOOKUP(E72,Lists!$D:$E,2,FALSE)</f>
        <v>Blauw 2</v>
      </c>
      <c r="G72" s="1" t="e">
        <f>VLOOKUP(Tabel1[[#This Row],[Ballenkar]],Lists!G:J,2,FALSE)</f>
        <v>#N/A</v>
      </c>
      <c r="H72" s="1" t="e">
        <f>VLOOKUP(F72,Lists!$G:$J,3,FALSE)</f>
        <v>#N/A</v>
      </c>
    </row>
    <row r="73" spans="1:11" outlineLevel="1" x14ac:dyDescent="0.25">
      <c r="A73" s="1" t="str">
        <f t="shared" si="1"/>
        <v>Di17.45 - 18.45T-VELD 6</v>
      </c>
      <c r="B73" s="20" t="s">
        <v>26</v>
      </c>
      <c r="C73" s="20" t="s">
        <v>28</v>
      </c>
      <c r="D73" s="20" t="s">
        <v>17</v>
      </c>
      <c r="E73" s="20" t="s">
        <v>232</v>
      </c>
      <c r="F73" s="20" t="str">
        <f>VLOOKUP(E73,Lists!$D:$E,2,FALSE)</f>
        <v>Blauw 2A</v>
      </c>
      <c r="G73" s="1" t="e">
        <f>VLOOKUP(Tabel1[[#This Row],[Ballenkar]],Lists!G:J,2,FALSE)</f>
        <v>#N/A</v>
      </c>
      <c r="H73" s="1" t="e">
        <f>VLOOKUP(F73,Lists!$G:$J,3,FALSE)</f>
        <v>#N/A</v>
      </c>
    </row>
    <row r="74" spans="1:11" outlineLevel="1" x14ac:dyDescent="0.25">
      <c r="A74" s="1" t="str">
        <f t="shared" si="1"/>
        <v>Di19.00 - 20.00C-VELD 1</v>
      </c>
      <c r="B74" s="20" t="s">
        <v>26</v>
      </c>
      <c r="C74" s="20" t="s">
        <v>13</v>
      </c>
      <c r="D74" s="20" t="s">
        <v>22</v>
      </c>
      <c r="E74" s="20" t="s">
        <v>240</v>
      </c>
      <c r="F74" s="20" t="str">
        <f>VLOOKUP(E74,Lists!$D:$E,2,FALSE)</f>
        <v>Goud 6_Blauw 6/6A | Goud 2</v>
      </c>
      <c r="G74" s="1" t="e">
        <f>VLOOKUP(Tabel1[[#This Row],[Ballenkar]],Lists!G:J,2,FALSE)</f>
        <v>#N/A</v>
      </c>
      <c r="H74" s="1" t="e">
        <f>VLOOKUP(F74,Lists!$G:$J,3,FALSE)</f>
        <v>#N/A</v>
      </c>
    </row>
    <row r="75" spans="1:11" outlineLevel="1" x14ac:dyDescent="0.25">
      <c r="A75" s="1" t="str">
        <f t="shared" si="1"/>
        <v>Di19.00 - 20.00C-VELD 2</v>
      </c>
      <c r="B75" s="20" t="s">
        <v>26</v>
      </c>
      <c r="C75" s="20" t="s">
        <v>13</v>
      </c>
      <c r="D75" s="20" t="s">
        <v>23</v>
      </c>
      <c r="E75" s="20" t="s">
        <v>240</v>
      </c>
      <c r="F75" s="20" t="str">
        <f>VLOOKUP(E75,Lists!$D:$E,2,FALSE)</f>
        <v>Goud 6_Blauw 6/6A | Goud 2</v>
      </c>
      <c r="G75" s="1" t="e">
        <f>VLOOKUP(Tabel1[[#This Row],[Ballenkar]],Lists!G:J,2,FALSE)</f>
        <v>#N/A</v>
      </c>
      <c r="H75" s="1" t="e">
        <f>VLOOKUP(F75,Lists!$G:$J,3,FALSE)</f>
        <v>#N/A</v>
      </c>
    </row>
    <row r="76" spans="1:11" outlineLevel="1" x14ac:dyDescent="0.25">
      <c r="A76" s="1" t="str">
        <f t="shared" si="1"/>
        <v>Di19.00 - 20.00C-VELD 3</v>
      </c>
      <c r="B76" s="20" t="s">
        <v>26</v>
      </c>
      <c r="C76" s="20" t="s">
        <v>13</v>
      </c>
      <c r="D76" s="20" t="s">
        <v>8</v>
      </c>
      <c r="E76" s="20" t="s">
        <v>241</v>
      </c>
      <c r="F76" s="20" t="str">
        <f>VLOOKUP(E76,Lists!$D:$E,2,FALSE)</f>
        <v>Goud 1 / Goud 2</v>
      </c>
      <c r="G76" s="1" t="e">
        <f>VLOOKUP(Tabel1[[#This Row],[Ballenkar]],Lists!G:J,2,FALSE)</f>
        <v>#N/A</v>
      </c>
      <c r="H76" s="1" t="e">
        <f>VLOOKUP(F76,Lists!$G:$J,3,FALSE)</f>
        <v>#N/A</v>
      </c>
    </row>
    <row r="77" spans="1:11" outlineLevel="1" x14ac:dyDescent="0.25">
      <c r="A77" s="1" t="str">
        <f t="shared" si="1"/>
        <v>Di19.00 - 20.00C-VELD 4</v>
      </c>
      <c r="B77" s="20" t="s">
        <v>26</v>
      </c>
      <c r="C77" s="20" t="s">
        <v>13</v>
      </c>
      <c r="D77" s="20" t="s">
        <v>9</v>
      </c>
      <c r="E77" s="20" t="s">
        <v>241</v>
      </c>
      <c r="F77" s="20" t="str">
        <f>VLOOKUP(E77,Lists!$D:$E,2,FALSE)</f>
        <v>Goud 1 / Goud 2</v>
      </c>
      <c r="G77" s="1" t="e">
        <f>VLOOKUP(Tabel1[[#This Row],[Ballenkar]],Lists!G:J,2,FALSE)</f>
        <v>#N/A</v>
      </c>
      <c r="H77" s="1" t="e">
        <f>VLOOKUP(F77,Lists!$G:$J,3,FALSE)</f>
        <v>#N/A</v>
      </c>
    </row>
    <row r="78" spans="1:11" outlineLevel="1" x14ac:dyDescent="0.25">
      <c r="A78" s="1" t="str">
        <f t="shared" si="1"/>
        <v>Di19.00 - 20.00T-VELD 1</v>
      </c>
      <c r="B78" s="20" t="s">
        <v>26</v>
      </c>
      <c r="C78" s="20" t="s">
        <v>13</v>
      </c>
      <c r="D78" s="20" t="s">
        <v>21</v>
      </c>
      <c r="E78" s="20" t="s">
        <v>89</v>
      </c>
      <c r="F78" s="20" t="str">
        <f>VLOOKUP(E78,Lists!$D:$E,2,FALSE)</f>
        <v>Goud 4</v>
      </c>
      <c r="G78" s="1" t="e">
        <f>VLOOKUP(Tabel1[[#This Row],[Ballenkar]],Lists!G:J,2,FALSE)</f>
        <v>#N/A</v>
      </c>
      <c r="H78" s="1" t="e">
        <f>VLOOKUP(F78,Lists!$G:$J,3,FALSE)</f>
        <v>#N/A</v>
      </c>
    </row>
    <row r="79" spans="1:11" outlineLevel="1" x14ac:dyDescent="0.25">
      <c r="A79" s="1" t="str">
        <f t="shared" si="1"/>
        <v>Di19.00 - 20.00T-VELD 2</v>
      </c>
      <c r="B79" s="20" t="s">
        <v>26</v>
      </c>
      <c r="C79" s="20" t="s">
        <v>13</v>
      </c>
      <c r="D79" s="20" t="s">
        <v>20</v>
      </c>
      <c r="E79" s="20" t="s">
        <v>89</v>
      </c>
      <c r="F79" s="20" t="str">
        <f>VLOOKUP(E79,Lists!$D:$E,2,FALSE)</f>
        <v>Goud 4</v>
      </c>
      <c r="G79" s="1" t="e">
        <f>VLOOKUP(Tabel1[[#This Row],[Ballenkar]],Lists!G:J,2,FALSE)</f>
        <v>#N/A</v>
      </c>
      <c r="H79" s="1" t="e">
        <f>VLOOKUP(F79,Lists!$G:$J,3,FALSE)</f>
        <v>#N/A</v>
      </c>
    </row>
    <row r="80" spans="1:11" outlineLevel="1" x14ac:dyDescent="0.25">
      <c r="A80" s="1" t="str">
        <f t="shared" ref="A80" si="2">CONCATENATE(B80,C80,D80)</f>
        <v>Di19.00 - 20.00T-VELD 6</v>
      </c>
      <c r="B80" s="20" t="s">
        <v>26</v>
      </c>
      <c r="C80" s="20" t="s">
        <v>13</v>
      </c>
      <c r="D80" s="20" t="s">
        <v>17</v>
      </c>
      <c r="E80" s="20" t="s">
        <v>80</v>
      </c>
      <c r="F80" s="20" t="str">
        <f>VLOOKUP(E80,Lists!$D:$E,2,FALSE)</f>
        <v>Blauw 1/1A</v>
      </c>
      <c r="G80" s="1" t="e">
        <f>VLOOKUP(Tabel1[[#This Row],[Ballenkar]],Lists!G:J,2,FALSE)</f>
        <v>#N/A</v>
      </c>
      <c r="H80" s="1" t="e">
        <f>VLOOKUP(F80,Lists!$G:$J,3,FALSE)</f>
        <v>#N/A</v>
      </c>
    </row>
    <row r="81" spans="1:11" outlineLevel="1" x14ac:dyDescent="0.25">
      <c r="A81" s="1" t="str">
        <f t="shared" si="1"/>
        <v>Di19.00 - 20.00T-VELD 3</v>
      </c>
      <c r="B81" s="20" t="s">
        <v>26</v>
      </c>
      <c r="C81" s="20" t="s">
        <v>13</v>
      </c>
      <c r="D81" s="20" t="s">
        <v>7</v>
      </c>
      <c r="E81" s="20" t="s">
        <v>91</v>
      </c>
      <c r="F81" s="20" t="str">
        <f>VLOOKUP(E81,Lists!$D:$E,2,FALSE)</f>
        <v>Goud 3</v>
      </c>
      <c r="G81" s="1" t="e">
        <f>VLOOKUP(Tabel1[[#This Row],[Ballenkar]],Lists!G:J,2,FALSE)</f>
        <v>#N/A</v>
      </c>
      <c r="H81" s="1" t="e">
        <f>VLOOKUP(F81,Lists!$G:$J,3,FALSE)</f>
        <v>#N/A</v>
      </c>
    </row>
    <row r="82" spans="1:11" outlineLevel="1" x14ac:dyDescent="0.25">
      <c r="A82" s="1" t="str">
        <f t="shared" si="1"/>
        <v>Di19.00 - 20.00T-VELD 4</v>
      </c>
      <c r="B82" s="20" t="s">
        <v>26</v>
      </c>
      <c r="C82" s="20" t="s">
        <v>13</v>
      </c>
      <c r="D82" s="20" t="s">
        <v>6</v>
      </c>
      <c r="E82" s="20" t="s">
        <v>91</v>
      </c>
      <c r="F82" s="20" t="str">
        <f>VLOOKUP(E82,Lists!$D:$E,2,FALSE)</f>
        <v>Goud 3</v>
      </c>
      <c r="G82" s="1" t="e">
        <f>VLOOKUP(Tabel1[[#This Row],[Ballenkar]],Lists!G:J,2,FALSE)</f>
        <v>#N/A</v>
      </c>
      <c r="H82" s="1" t="e">
        <f>VLOOKUP(F82,Lists!$G:$J,3,FALSE)</f>
        <v>#N/A</v>
      </c>
    </row>
    <row r="83" spans="1:11" outlineLevel="1" x14ac:dyDescent="0.25">
      <c r="A83" s="1" t="str">
        <f t="shared" si="1"/>
        <v>Di20.00 - 21.00C-VELD 1</v>
      </c>
      <c r="B83" s="20" t="s">
        <v>26</v>
      </c>
      <c r="C83" s="20" t="s">
        <v>15</v>
      </c>
      <c r="D83" s="20" t="s">
        <v>22</v>
      </c>
      <c r="E83" s="20" t="s">
        <v>242</v>
      </c>
      <c r="F83" s="20" t="str">
        <f>VLOOKUP(E83,Lists!$D:$E,2,FALSE)</f>
        <v>Goud 6_Blauw 6/6A | / Goud 2</v>
      </c>
      <c r="G83" s="1" t="e">
        <f>VLOOKUP(Tabel1[[#This Row],[Ballenkar]],Lists!G:J,2,FALSE)</f>
        <v>#N/A</v>
      </c>
      <c r="H83" s="1" t="e">
        <f>VLOOKUP(F83,Lists!$G:$J,3,FALSE)</f>
        <v>#N/A</v>
      </c>
    </row>
    <row r="84" spans="1:11" outlineLevel="1" x14ac:dyDescent="0.25">
      <c r="A84" s="1" t="str">
        <f t="shared" si="1"/>
        <v>Di20.00 - 21.00C-VELD 2</v>
      </c>
      <c r="B84" s="20" t="s">
        <v>26</v>
      </c>
      <c r="C84" s="20" t="s">
        <v>15</v>
      </c>
      <c r="D84" s="20" t="s">
        <v>23</v>
      </c>
      <c r="E84" s="20" t="s">
        <v>242</v>
      </c>
      <c r="F84" s="20" t="str">
        <f>VLOOKUP(E84,Lists!$D:$E,2,FALSE)</f>
        <v>Goud 6_Blauw 6/6A | / Goud 2</v>
      </c>
      <c r="G84" s="1" t="e">
        <f>VLOOKUP(Tabel1[[#This Row],[Ballenkar]],Lists!G:J,2,FALSE)</f>
        <v>#N/A</v>
      </c>
      <c r="H84" s="1" t="e">
        <f>VLOOKUP(F84,Lists!$G:$J,3,FALSE)</f>
        <v>#N/A</v>
      </c>
      <c r="K84" s="1" t="s">
        <v>14</v>
      </c>
    </row>
    <row r="85" spans="1:11" outlineLevel="1" x14ac:dyDescent="0.25">
      <c r="A85" s="1" t="str">
        <f t="shared" si="1"/>
        <v>Di20.00 - 21.00C-VELD 3</v>
      </c>
      <c r="B85" s="20" t="s">
        <v>26</v>
      </c>
      <c r="C85" s="20" t="s">
        <v>15</v>
      </c>
      <c r="D85" s="20" t="s">
        <v>8</v>
      </c>
      <c r="E85" s="20" t="s">
        <v>243</v>
      </c>
      <c r="F85" s="20" t="str">
        <f>VLOOKUP(E85,Lists!$D:$E,2,FALSE)</f>
        <v>Goud 1 / Goud 2</v>
      </c>
      <c r="G85" s="1" t="e">
        <f>VLOOKUP(Tabel1[[#This Row],[Ballenkar]],Lists!G:J,2,FALSE)</f>
        <v>#N/A</v>
      </c>
      <c r="H85" s="1" t="e">
        <f>VLOOKUP(F85,Lists!$G:$J,3,FALSE)</f>
        <v>#N/A</v>
      </c>
    </row>
    <row r="86" spans="1:11" outlineLevel="1" x14ac:dyDescent="0.25">
      <c r="A86" s="1" t="str">
        <f t="shared" si="1"/>
        <v>Di20.00 - 21.00C-VELD 4</v>
      </c>
      <c r="B86" s="20" t="s">
        <v>26</v>
      </c>
      <c r="C86" s="20" t="s">
        <v>15</v>
      </c>
      <c r="D86" s="20" t="s">
        <v>9</v>
      </c>
      <c r="E86" s="20" t="s">
        <v>243</v>
      </c>
      <c r="F86" s="20" t="str">
        <f>VLOOKUP(E86,Lists!$D:$E,2,FALSE)</f>
        <v>Goud 1 / Goud 2</v>
      </c>
      <c r="G86" s="1" t="e">
        <f>VLOOKUP(Tabel1[[#This Row],[Ballenkar]],Lists!G:J,2,FALSE)</f>
        <v>#N/A</v>
      </c>
      <c r="H86" s="1" t="e">
        <f>VLOOKUP(F86,Lists!$G:$J,3,FALSE)</f>
        <v>#N/A</v>
      </c>
    </row>
    <row r="87" spans="1:11" outlineLevel="1" x14ac:dyDescent="0.25">
      <c r="A87" s="1" t="str">
        <f t="shared" si="1"/>
        <v>Di20.00 - 21.00T-VELD 1</v>
      </c>
      <c r="B87" s="20" t="s">
        <v>26</v>
      </c>
      <c r="C87" s="20" t="s">
        <v>15</v>
      </c>
      <c r="D87" s="20" t="s">
        <v>21</v>
      </c>
      <c r="E87" s="20" t="s">
        <v>92</v>
      </c>
      <c r="F87" s="20" t="str">
        <f>VLOOKUP(E87,Lists!$D:$E,2,FALSE)</f>
        <v>Selectie hok</v>
      </c>
      <c r="G87" s="1" t="e">
        <f>VLOOKUP(Tabel1[[#This Row],[Ballenkar]],Lists!G:J,2,FALSE)</f>
        <v>#N/A</v>
      </c>
      <c r="H87" s="1" t="e">
        <f>VLOOKUP(F87,Lists!$G:$J,3,FALSE)</f>
        <v>#N/A</v>
      </c>
    </row>
    <row r="88" spans="1:11" outlineLevel="1" x14ac:dyDescent="0.25">
      <c r="A88" s="1" t="str">
        <f t="shared" si="1"/>
        <v>Di20.00 - 21.00T-VELD 2</v>
      </c>
      <c r="B88" s="20" t="s">
        <v>26</v>
      </c>
      <c r="C88" s="20" t="s">
        <v>15</v>
      </c>
      <c r="D88" s="20" t="s">
        <v>20</v>
      </c>
      <c r="E88" s="20" t="s">
        <v>92</v>
      </c>
      <c r="F88" s="20" t="str">
        <f>VLOOKUP(E88,Lists!$D:$E,2,FALSE)</f>
        <v>Selectie hok</v>
      </c>
      <c r="G88" s="1" t="e">
        <f>VLOOKUP(Tabel1[[#This Row],[Ballenkar]],Lists!G:J,2,FALSE)</f>
        <v>#N/A</v>
      </c>
      <c r="H88" s="1" t="e">
        <f>VLOOKUP(F88,Lists!$G:$J,3,FALSE)</f>
        <v>#N/A</v>
      </c>
    </row>
    <row r="89" spans="1:11" outlineLevel="1" x14ac:dyDescent="0.25">
      <c r="A89" s="1" t="str">
        <f t="shared" si="1"/>
        <v>Di20.00 - 21.00T-VELD 3</v>
      </c>
      <c r="B89" s="20" t="s">
        <v>26</v>
      </c>
      <c r="C89" s="20" t="s">
        <v>15</v>
      </c>
      <c r="D89" s="20" t="s">
        <v>7</v>
      </c>
      <c r="E89" s="20" t="s">
        <v>92</v>
      </c>
      <c r="F89" s="20" t="str">
        <f>VLOOKUP(E89,Lists!$D:$E,2,FALSE)</f>
        <v>Selectie hok</v>
      </c>
      <c r="G89" s="1" t="e">
        <f>VLOOKUP(Tabel1[[#This Row],[Ballenkar]],Lists!G:J,2,FALSE)</f>
        <v>#N/A</v>
      </c>
      <c r="H89" s="1" t="e">
        <f>VLOOKUP(F89,Lists!$G:$J,3,FALSE)</f>
        <v>#N/A</v>
      </c>
    </row>
    <row r="90" spans="1:11" outlineLevel="1" x14ac:dyDescent="0.25">
      <c r="A90" s="1" t="str">
        <f t="shared" si="1"/>
        <v>Di20.00 - 21.00T-VELD 4</v>
      </c>
      <c r="B90" s="20" t="s">
        <v>26</v>
      </c>
      <c r="C90" s="20" t="s">
        <v>15</v>
      </c>
      <c r="D90" s="20" t="s">
        <v>6</v>
      </c>
      <c r="E90" s="20" t="s">
        <v>92</v>
      </c>
      <c r="F90" s="20" t="str">
        <f>VLOOKUP(E90,Lists!$D:$E,2,FALSE)</f>
        <v>Selectie hok</v>
      </c>
      <c r="G90" s="1" t="e">
        <f>VLOOKUP(Tabel1[[#This Row],[Ballenkar]],Lists!G:J,2,FALSE)</f>
        <v>#N/A</v>
      </c>
      <c r="H90" s="1" t="e">
        <f>VLOOKUP(F90,Lists!$G:$J,3,FALSE)</f>
        <v>#N/A</v>
      </c>
    </row>
    <row r="91" spans="1:11" outlineLevel="1" x14ac:dyDescent="0.25">
      <c r="A91" s="1" t="str">
        <f t="shared" si="1"/>
        <v>Di21.00 - 22.00C-VELD 1</v>
      </c>
      <c r="B91" s="20" t="s">
        <v>26</v>
      </c>
      <c r="C91" s="20" t="s">
        <v>16</v>
      </c>
      <c r="D91" s="20" t="s">
        <v>22</v>
      </c>
      <c r="E91" s="20" t="s">
        <v>93</v>
      </c>
      <c r="F91" s="20" t="str">
        <f>VLOOKUP(E91,Lists!$D:$E,2,FALSE)</f>
        <v>Goud 2</v>
      </c>
      <c r="G91" s="1" t="e">
        <f>VLOOKUP(Tabel1[[#This Row],[Ballenkar]],Lists!G:J,2,FALSE)</f>
        <v>#N/A</v>
      </c>
      <c r="H91" s="1" t="e">
        <f>VLOOKUP(F91,Lists!$G:$J,3,FALSE)</f>
        <v>#N/A</v>
      </c>
    </row>
    <row r="92" spans="1:11" outlineLevel="1" x14ac:dyDescent="0.25">
      <c r="A92" s="1" t="str">
        <f t="shared" si="1"/>
        <v>Di21.00 - 22.00C-VELD 2</v>
      </c>
      <c r="B92" s="20" t="s">
        <v>26</v>
      </c>
      <c r="C92" s="20" t="s">
        <v>16</v>
      </c>
      <c r="D92" s="20" t="s">
        <v>23</v>
      </c>
      <c r="E92" s="20" t="s">
        <v>93</v>
      </c>
      <c r="F92" s="20" t="str">
        <f>VLOOKUP(E92,Lists!$D:$E,2,FALSE)</f>
        <v>Goud 2</v>
      </c>
      <c r="G92" s="1" t="e">
        <f>VLOOKUP(Tabel1[[#This Row],[Ballenkar]],Lists!G:J,2,FALSE)</f>
        <v>#N/A</v>
      </c>
      <c r="H92" s="1" t="e">
        <f>VLOOKUP(F92,Lists!$G:$J,3,FALSE)</f>
        <v>#N/A</v>
      </c>
    </row>
    <row r="93" spans="1:11" outlineLevel="1" x14ac:dyDescent="0.25">
      <c r="A93" s="1" t="str">
        <f t="shared" si="1"/>
        <v>Di21.00 - 22.00C-VELD 3</v>
      </c>
      <c r="B93" s="20" t="s">
        <v>26</v>
      </c>
      <c r="C93" s="20" t="s">
        <v>16</v>
      </c>
      <c r="D93" s="20" t="s">
        <v>8</v>
      </c>
      <c r="E93" s="20" t="s">
        <v>238</v>
      </c>
      <c r="F93" s="20" t="str">
        <f>VLOOKUP(E93,Lists!$D:$E,2,FALSE)</f>
        <v>Goud 1</v>
      </c>
      <c r="G93" s="1" t="e">
        <f>VLOOKUP(Tabel1[[#This Row],[Ballenkar]],Lists!G:J,2,FALSE)</f>
        <v>#N/A</v>
      </c>
      <c r="H93" s="1" t="e">
        <f>VLOOKUP(F93,Lists!$G:$J,3,FALSE)</f>
        <v>#N/A</v>
      </c>
    </row>
    <row r="94" spans="1:11" outlineLevel="1" x14ac:dyDescent="0.25">
      <c r="A94" s="1" t="str">
        <f t="shared" si="1"/>
        <v>Di21.00 - 22.00C-VELD 4</v>
      </c>
      <c r="B94" s="20" t="s">
        <v>26</v>
      </c>
      <c r="C94" s="20" t="s">
        <v>16</v>
      </c>
      <c r="D94" s="20" t="s">
        <v>9</v>
      </c>
      <c r="E94" s="20" t="s">
        <v>238</v>
      </c>
      <c r="F94" s="20" t="str">
        <f>VLOOKUP(E94,Lists!$D:$E,2,FALSE)</f>
        <v>Goud 1</v>
      </c>
      <c r="G94" s="1" t="e">
        <f>VLOOKUP(Tabel1[[#This Row],[Ballenkar]],Lists!G:J,2,FALSE)</f>
        <v>#N/A</v>
      </c>
      <c r="H94" s="1" t="e">
        <f>VLOOKUP(F94,Lists!$G:$J,3,FALSE)</f>
        <v>#N/A</v>
      </c>
    </row>
    <row r="95" spans="1:11" outlineLevel="1" x14ac:dyDescent="0.25">
      <c r="A95" s="1" t="str">
        <f t="shared" si="1"/>
        <v>Di21.00 - 22.00T-VELD 1</v>
      </c>
      <c r="B95" s="20" t="s">
        <v>26</v>
      </c>
      <c r="C95" s="20" t="s">
        <v>16</v>
      </c>
      <c r="D95" s="20" t="s">
        <v>21</v>
      </c>
      <c r="E95" s="20" t="s">
        <v>92</v>
      </c>
      <c r="F95" s="20" t="str">
        <f>VLOOKUP(E95,Lists!$D:$E,2,FALSE)</f>
        <v>Selectie hok</v>
      </c>
      <c r="G95" s="1" t="e">
        <f>VLOOKUP(Tabel1[[#This Row],[Ballenkar]],Lists!G:J,2,FALSE)</f>
        <v>#N/A</v>
      </c>
      <c r="H95" s="1" t="e">
        <f>VLOOKUP(F95,Lists!$G:$J,3,FALSE)</f>
        <v>#N/A</v>
      </c>
    </row>
    <row r="96" spans="1:11" outlineLevel="1" x14ac:dyDescent="0.25">
      <c r="A96" s="1" t="str">
        <f t="shared" si="1"/>
        <v>Di21.00 - 22.00T-VELD 2</v>
      </c>
      <c r="B96" s="20" t="s">
        <v>26</v>
      </c>
      <c r="C96" s="20" t="s">
        <v>16</v>
      </c>
      <c r="D96" s="20" t="s">
        <v>20</v>
      </c>
      <c r="E96" s="20" t="s">
        <v>92</v>
      </c>
      <c r="F96" s="20" t="str">
        <f>VLOOKUP(E96,Lists!$D:$E,2,FALSE)</f>
        <v>Selectie hok</v>
      </c>
      <c r="G96" s="1" t="e">
        <f>VLOOKUP(Tabel1[[#This Row],[Ballenkar]],Lists!G:J,2,FALSE)</f>
        <v>#N/A</v>
      </c>
      <c r="H96" s="1" t="e">
        <f>VLOOKUP(F96,Lists!$G:$J,3,FALSE)</f>
        <v>#N/A</v>
      </c>
    </row>
    <row r="97" spans="1:8" outlineLevel="1" x14ac:dyDescent="0.25">
      <c r="A97" s="1" t="str">
        <f t="shared" si="1"/>
        <v>Di21.00 - 22.00T-VELD 3</v>
      </c>
      <c r="B97" s="20" t="s">
        <v>26</v>
      </c>
      <c r="C97" s="20" t="s">
        <v>16</v>
      </c>
      <c r="D97" s="20" t="s">
        <v>7</v>
      </c>
      <c r="E97" s="20" t="s">
        <v>92</v>
      </c>
      <c r="F97" s="20" t="str">
        <f>VLOOKUP(E97,Lists!$D:$E,2,FALSE)</f>
        <v>Selectie hok</v>
      </c>
      <c r="G97" s="1" t="e">
        <f>VLOOKUP(Tabel1[[#This Row],[Ballenkar]],Lists!G:J,2,FALSE)</f>
        <v>#N/A</v>
      </c>
      <c r="H97" s="1" t="e">
        <f>VLOOKUP(F97,Lists!$G:$J,3,FALSE)</f>
        <v>#N/A</v>
      </c>
    </row>
    <row r="98" spans="1:8" outlineLevel="1" x14ac:dyDescent="0.25">
      <c r="A98" s="1" t="str">
        <f t="shared" si="1"/>
        <v>Di21.00 - 22.00T-VELD 4</v>
      </c>
      <c r="B98" s="20" t="s">
        <v>26</v>
      </c>
      <c r="C98" s="20" t="s">
        <v>16</v>
      </c>
      <c r="D98" s="20" t="s">
        <v>6</v>
      </c>
      <c r="E98" s="20" t="s">
        <v>92</v>
      </c>
      <c r="F98" s="20" t="str">
        <f>VLOOKUP(E98,Lists!$D:$E,2,FALSE)</f>
        <v>Selectie hok</v>
      </c>
      <c r="G98" s="1" t="e">
        <f>VLOOKUP(Tabel1[[#This Row],[Ballenkar]],Lists!G:J,2,FALSE)</f>
        <v>#N/A</v>
      </c>
      <c r="H98" s="1" t="e">
        <f>VLOOKUP(F98,Lists!$G:$J,3,FALSE)</f>
        <v>#N/A</v>
      </c>
    </row>
    <row r="99" spans="1:8" outlineLevel="1" x14ac:dyDescent="0.25">
      <c r="A99" s="1" t="str">
        <f t="shared" si="1"/>
        <v>Wo17.00 - 18.00C-VELD 1</v>
      </c>
      <c r="B99" s="20" t="s">
        <v>29</v>
      </c>
      <c r="C99" s="20" t="s">
        <v>5</v>
      </c>
      <c r="D99" s="20" t="s">
        <v>22</v>
      </c>
      <c r="E99" s="20" t="s">
        <v>56</v>
      </c>
      <c r="F99" s="20" t="str">
        <f>VLOOKUP(E99,Lists!$D:$E,2,FALSE)</f>
        <v>Rood 1</v>
      </c>
      <c r="G99" s="1" t="e">
        <f>VLOOKUP(Tabel1[[#This Row],[Ballenkar]],Lists!G:J,2,FALSE)</f>
        <v>#N/A</v>
      </c>
      <c r="H99" s="1" t="e">
        <f>VLOOKUP(F99,Lists!$G:$J,3,FALSE)</f>
        <v>#N/A</v>
      </c>
    </row>
    <row r="100" spans="1:8" x14ac:dyDescent="0.25">
      <c r="A100" s="1" t="str">
        <f t="shared" si="1"/>
        <v>Wo17.00 - 18.00C-VELD 2</v>
      </c>
      <c r="B100" s="20" t="s">
        <v>29</v>
      </c>
      <c r="C100" s="20" t="s">
        <v>5</v>
      </c>
      <c r="D100" s="20" t="s">
        <v>23</v>
      </c>
      <c r="E100" s="20" t="s">
        <v>58</v>
      </c>
      <c r="F100" s="20" t="str">
        <f>VLOOKUP(E100,Lists!$D:$E,2,FALSE)</f>
        <v>Rood 1A</v>
      </c>
      <c r="G100" s="1" t="e">
        <f>VLOOKUP(Tabel1[[#This Row],[Ballenkar]],Lists!G:J,2,FALSE)</f>
        <v>#N/A</v>
      </c>
      <c r="H100" s="1" t="e">
        <f>VLOOKUP(F100,Lists!$G:$J,3,FALSE)</f>
        <v>#N/A</v>
      </c>
    </row>
    <row r="101" spans="1:8" outlineLevel="1" x14ac:dyDescent="0.25">
      <c r="A101" s="1" t="str">
        <f t="shared" si="1"/>
        <v>Wo17.00 - 18.00C-VELD 3</v>
      </c>
      <c r="B101" s="20" t="s">
        <v>29</v>
      </c>
      <c r="C101" s="20" t="s">
        <v>5</v>
      </c>
      <c r="D101" s="20" t="s">
        <v>8</v>
      </c>
      <c r="E101" s="20" t="s">
        <v>61</v>
      </c>
      <c r="F101" s="20" t="str">
        <f>VLOOKUP(E101,Lists!$D:$E,2,FALSE)</f>
        <v>Rood 3</v>
      </c>
      <c r="G101" s="1" t="e">
        <f>VLOOKUP(Tabel1[[#This Row],[Ballenkar]],Lists!G:J,2,FALSE)</f>
        <v>#N/A</v>
      </c>
      <c r="H101" s="1" t="e">
        <f>VLOOKUP(F101,Lists!$G:$J,3,FALSE)</f>
        <v>#N/A</v>
      </c>
    </row>
    <row r="102" spans="1:8" outlineLevel="1" x14ac:dyDescent="0.25">
      <c r="A102" s="1" t="str">
        <f t="shared" si="1"/>
        <v>Wo17.00 - 18.00C-VELD 4</v>
      </c>
      <c r="B102" s="20" t="s">
        <v>29</v>
      </c>
      <c r="C102" s="20" t="s">
        <v>5</v>
      </c>
      <c r="D102" s="20" t="s">
        <v>9</v>
      </c>
      <c r="E102" s="20" t="s">
        <v>62</v>
      </c>
      <c r="F102" s="20" t="str">
        <f>VLOOKUP(E102,Lists!$D:$E,2,FALSE)</f>
        <v>Rood 3A</v>
      </c>
      <c r="G102" s="1" t="e">
        <f>VLOOKUP(Tabel1[[#This Row],[Ballenkar]],Lists!G:J,2,FALSE)</f>
        <v>#N/A</v>
      </c>
      <c r="H102" s="1" t="e">
        <f>VLOOKUP(F102,Lists!$G:$J,3,FALSE)</f>
        <v>#N/A</v>
      </c>
    </row>
    <row r="103" spans="1:8" outlineLevel="1" x14ac:dyDescent="0.25">
      <c r="A103" s="1" t="str">
        <f t="shared" si="1"/>
        <v>Wo17.00 - 18.00C-VELD 5</v>
      </c>
      <c r="B103" s="20" t="s">
        <v>29</v>
      </c>
      <c r="C103" s="20" t="s">
        <v>5</v>
      </c>
      <c r="D103" s="20" t="s">
        <v>10</v>
      </c>
      <c r="E103" s="20" t="s">
        <v>60</v>
      </c>
      <c r="F103" s="20" t="str">
        <f>VLOOKUP(E103,Lists!$D:$E,2,FALSE)</f>
        <v>Rood 2</v>
      </c>
      <c r="G103" s="1" t="e">
        <f>VLOOKUP(Tabel1[[#This Row],[Ballenkar]],Lists!G:J,2,FALSE)</f>
        <v>#N/A</v>
      </c>
      <c r="H103" s="1" t="e">
        <f>VLOOKUP(F103,Lists!$G:$J,3,FALSE)</f>
        <v>#N/A</v>
      </c>
    </row>
    <row r="104" spans="1:8" outlineLevel="1" x14ac:dyDescent="0.25">
      <c r="A104" s="1" t="str">
        <f t="shared" si="1"/>
        <v>Wo17.00 - 18.00C-VELD 6</v>
      </c>
      <c r="B104" s="20" t="s">
        <v>29</v>
      </c>
      <c r="C104" s="20" t="s">
        <v>5</v>
      </c>
      <c r="D104" s="20" t="s">
        <v>18</v>
      </c>
      <c r="E104" s="20" t="s">
        <v>228</v>
      </c>
      <c r="F104" s="20" t="str">
        <f>VLOOKUP(E104,Lists!$D:$E,2,FALSE)</f>
        <v>Rood 2A</v>
      </c>
      <c r="G104" s="1" t="e">
        <f>VLOOKUP(Tabel1[[#This Row],[Ballenkar]],Lists!G:J,2,FALSE)</f>
        <v>#N/A</v>
      </c>
      <c r="H104" s="1" t="e">
        <f>VLOOKUP(F104,Lists!$G:$J,3,FALSE)</f>
        <v>#N/A</v>
      </c>
    </row>
    <row r="105" spans="1:8" outlineLevel="1" x14ac:dyDescent="0.25">
      <c r="A105" s="1" t="str">
        <f t="shared" si="1"/>
        <v>Wo17.00 - 18.00T-VELD 1</v>
      </c>
      <c r="B105" s="20" t="s">
        <v>29</v>
      </c>
      <c r="C105" s="20" t="s">
        <v>5</v>
      </c>
      <c r="D105" s="20" t="s">
        <v>21</v>
      </c>
      <c r="E105" s="20" t="s">
        <v>67</v>
      </c>
      <c r="F105" s="20" t="str">
        <f>VLOOKUP(E105,Lists!$D:$E,2,FALSE)</f>
        <v>Rood 5</v>
      </c>
      <c r="G105" s="1" t="e">
        <f>VLOOKUP(Tabel1[[#This Row],[Ballenkar]],Lists!G:J,2,FALSE)</f>
        <v>#N/A</v>
      </c>
      <c r="H105" s="1" t="e">
        <f>VLOOKUP(F105,Lists!$G:$J,3,FALSE)</f>
        <v>#N/A</v>
      </c>
    </row>
    <row r="106" spans="1:8" outlineLevel="1" x14ac:dyDescent="0.25">
      <c r="A106" s="1" t="str">
        <f t="shared" si="1"/>
        <v>Wo17.00 - 18.00T-VELD 2</v>
      </c>
      <c r="B106" s="20" t="s">
        <v>29</v>
      </c>
      <c r="C106" s="20" t="s">
        <v>5</v>
      </c>
      <c r="D106" s="20" t="s">
        <v>20</v>
      </c>
      <c r="E106" s="20" t="s">
        <v>64</v>
      </c>
      <c r="F106" s="20" t="str">
        <f>VLOOKUP(E106,Lists!$D:$E,2,FALSE)</f>
        <v>Rood 5A</v>
      </c>
      <c r="G106" s="1" t="e">
        <f>VLOOKUP(Tabel1[[#This Row],[Ballenkar]],Lists!G:J,2,FALSE)</f>
        <v>#N/A</v>
      </c>
      <c r="H106" s="1" t="e">
        <f>VLOOKUP(F106,Lists!$G:$J,3,FALSE)</f>
        <v>#N/A</v>
      </c>
    </row>
    <row r="107" spans="1:8" outlineLevel="1" x14ac:dyDescent="0.25">
      <c r="A107" s="1" t="str">
        <f t="shared" si="1"/>
        <v>Wo17.00 - 18.00T-VELD 3</v>
      </c>
      <c r="B107" s="20" t="s">
        <v>29</v>
      </c>
      <c r="C107" s="20" t="s">
        <v>5</v>
      </c>
      <c r="D107" s="20" t="s">
        <v>7</v>
      </c>
      <c r="E107" s="20"/>
      <c r="F107" s="20" t="e">
        <f>VLOOKUP(E107,Lists!$D:$E,2,FALSE)</f>
        <v>#N/A</v>
      </c>
      <c r="G107" s="1" t="e">
        <f>VLOOKUP(Tabel1[[#This Row],[Ballenkar]],Lists!G:J,2,FALSE)</f>
        <v>#N/A</v>
      </c>
      <c r="H107" s="1" t="e">
        <f>VLOOKUP(F107,Lists!$G:$J,3,FALSE)</f>
        <v>#N/A</v>
      </c>
    </row>
    <row r="108" spans="1:8" outlineLevel="1" x14ac:dyDescent="0.25">
      <c r="A108" s="1" t="str">
        <f t="shared" si="1"/>
        <v>Wo17.00 - 18.00T-VELD 4</v>
      </c>
      <c r="B108" s="20" t="s">
        <v>29</v>
      </c>
      <c r="C108" s="20" t="s">
        <v>5</v>
      </c>
      <c r="D108" s="20" t="s">
        <v>6</v>
      </c>
      <c r="E108" s="20"/>
      <c r="F108" s="20" t="e">
        <f>VLOOKUP(E108,Lists!$D:$E,2,FALSE)</f>
        <v>#N/A</v>
      </c>
      <c r="G108" s="1" t="e">
        <f>VLOOKUP(Tabel1[[#This Row],[Ballenkar]],Lists!G:J,2,FALSE)</f>
        <v>#N/A</v>
      </c>
      <c r="H108" s="1" t="e">
        <f>VLOOKUP(F108,Lists!$G:$J,3,FALSE)</f>
        <v>#N/A</v>
      </c>
    </row>
    <row r="109" spans="1:8" outlineLevel="1" x14ac:dyDescent="0.25">
      <c r="A109" s="1" t="str">
        <f t="shared" si="1"/>
        <v>Wo17.00 - 18.00T-VELD 5</v>
      </c>
      <c r="B109" s="20" t="s">
        <v>29</v>
      </c>
      <c r="C109" s="20" t="s">
        <v>5</v>
      </c>
      <c r="D109" s="20" t="s">
        <v>11</v>
      </c>
      <c r="E109" s="20"/>
      <c r="F109" s="20" t="e">
        <f>VLOOKUP(E109,Lists!$D:$E,2,FALSE)</f>
        <v>#N/A</v>
      </c>
      <c r="G109" s="1" t="e">
        <f>VLOOKUP(Tabel1[[#This Row],[Ballenkar]],Lists!G:J,2,FALSE)</f>
        <v>#N/A</v>
      </c>
      <c r="H109" s="1" t="e">
        <f>VLOOKUP(F109,Lists!$G:$J,3,FALSE)</f>
        <v>#N/A</v>
      </c>
    </row>
    <row r="110" spans="1:8" outlineLevel="1" x14ac:dyDescent="0.25">
      <c r="A110" s="1" t="str">
        <f t="shared" si="1"/>
        <v>Wo17.00 - 18.00T-VELD 6</v>
      </c>
      <c r="B110" s="20" t="s">
        <v>29</v>
      </c>
      <c r="C110" s="20" t="s">
        <v>5</v>
      </c>
      <c r="D110" s="20" t="s">
        <v>17</v>
      </c>
      <c r="E110" s="20"/>
      <c r="F110" s="20" t="e">
        <f>VLOOKUP(E110,Lists!$D:$E,2,FALSE)</f>
        <v>#N/A</v>
      </c>
      <c r="G110" s="1" t="e">
        <f>VLOOKUP(Tabel1[[#This Row],[Ballenkar]],Lists!G:J,2,FALSE)</f>
        <v>#N/A</v>
      </c>
      <c r="H110" s="1" t="e">
        <f>VLOOKUP(F110,Lists!$G:$J,3,FALSE)</f>
        <v>#N/A</v>
      </c>
    </row>
    <row r="111" spans="1:8" outlineLevel="1" x14ac:dyDescent="0.25">
      <c r="A111" s="1" t="str">
        <f t="shared" si="1"/>
        <v>Wo18.00 - 19.00C-VELD 1</v>
      </c>
      <c r="B111" s="20" t="s">
        <v>29</v>
      </c>
      <c r="C111" s="20" t="s">
        <v>12</v>
      </c>
      <c r="D111" s="20" t="s">
        <v>22</v>
      </c>
      <c r="E111" s="20" t="s">
        <v>69</v>
      </c>
      <c r="F111" s="20" t="str">
        <f>VLOOKUP(E111,Lists!$D:$E,2,FALSE)</f>
        <v>Blauw 2</v>
      </c>
      <c r="G111" s="1" t="e">
        <f>VLOOKUP(Tabel1[[#This Row],[Ballenkar]],Lists!G:J,2,FALSE)</f>
        <v>#N/A</v>
      </c>
      <c r="H111" s="1" t="e">
        <f>VLOOKUP(F111,Lists!$G:$J,3,FALSE)</f>
        <v>#N/A</v>
      </c>
    </row>
    <row r="112" spans="1:8" outlineLevel="1" x14ac:dyDescent="0.25">
      <c r="A112" s="1" t="str">
        <f t="shared" si="1"/>
        <v>Wo18.00 - 19.00C-VELD 2</v>
      </c>
      <c r="B112" s="20" t="s">
        <v>29</v>
      </c>
      <c r="C112" s="20" t="s">
        <v>12</v>
      </c>
      <c r="D112" s="20" t="s">
        <v>23</v>
      </c>
      <c r="E112" s="20" t="s">
        <v>70</v>
      </c>
      <c r="F112" s="20" t="str">
        <f>VLOOKUP(E112,Lists!$D:$E,2,FALSE)</f>
        <v>Blauw 2A</v>
      </c>
      <c r="G112" s="1" t="e">
        <f>VLOOKUP(Tabel1[[#This Row],[Ballenkar]],Lists!G:J,2,FALSE)</f>
        <v>#N/A</v>
      </c>
      <c r="H112" s="1" t="e">
        <f>VLOOKUP(F112,Lists!$G:$J,3,FALSE)</f>
        <v>#N/A</v>
      </c>
    </row>
    <row r="113" spans="1:8" outlineLevel="1" x14ac:dyDescent="0.25">
      <c r="A113" s="1" t="str">
        <f t="shared" si="1"/>
        <v>Wo18.00 - 19.00C-VELD 3</v>
      </c>
      <c r="B113" s="20" t="s">
        <v>29</v>
      </c>
      <c r="C113" s="20" t="s">
        <v>12</v>
      </c>
      <c r="D113" s="20" t="s">
        <v>8</v>
      </c>
      <c r="E113" s="20" t="s">
        <v>71</v>
      </c>
      <c r="F113" s="20" t="str">
        <f>VLOOKUP(E113,Lists!$D:$E,2,FALSE)</f>
        <v>Blauw 4</v>
      </c>
      <c r="G113" s="1" t="e">
        <f>VLOOKUP(Tabel1[[#This Row],[Ballenkar]],Lists!G:J,2,FALSE)</f>
        <v>#N/A</v>
      </c>
      <c r="H113" s="1" t="e">
        <f>VLOOKUP(F113,Lists!$G:$J,3,FALSE)</f>
        <v>#N/A</v>
      </c>
    </row>
    <row r="114" spans="1:8" outlineLevel="1" x14ac:dyDescent="0.25">
      <c r="A114" s="1" t="str">
        <f t="shared" si="1"/>
        <v>Wo18.00 - 19.00C-VELD 4</v>
      </c>
      <c r="B114" s="20" t="s">
        <v>29</v>
      </c>
      <c r="C114" s="20" t="s">
        <v>12</v>
      </c>
      <c r="D114" s="20" t="s">
        <v>9</v>
      </c>
      <c r="E114" s="20" t="s">
        <v>73</v>
      </c>
      <c r="F114" s="20" t="str">
        <f>VLOOKUP(E114,Lists!$D:$E,2,FALSE)</f>
        <v>Blauw 4A</v>
      </c>
      <c r="G114" s="1" t="e">
        <f>VLOOKUP(Tabel1[[#This Row],[Ballenkar]],Lists!G:J,2,FALSE)</f>
        <v>#N/A</v>
      </c>
      <c r="H114" s="1" t="e">
        <f>VLOOKUP(F114,Lists!$G:$J,3,FALSE)</f>
        <v>#N/A</v>
      </c>
    </row>
    <row r="115" spans="1:8" outlineLevel="1" x14ac:dyDescent="0.25">
      <c r="A115" s="1" t="str">
        <f t="shared" si="1"/>
        <v>Wo18.00 - 19.00C-VELD 5</v>
      </c>
      <c r="B115" s="20" t="s">
        <v>29</v>
      </c>
      <c r="C115" s="20" t="s">
        <v>12</v>
      </c>
      <c r="D115" s="20" t="s">
        <v>10</v>
      </c>
      <c r="E115" s="20" t="s">
        <v>75</v>
      </c>
      <c r="F115" s="20" t="str">
        <f>VLOOKUP(E115,Lists!$D:$E,2,FALSE)</f>
        <v>Blauw 3A</v>
      </c>
      <c r="G115" s="1" t="e">
        <f>VLOOKUP(Tabel1[[#This Row],[Ballenkar]],Lists!G:J,2,FALSE)</f>
        <v>#N/A</v>
      </c>
      <c r="H115" s="1" t="e">
        <f>VLOOKUP(F115,Lists!$G:$J,3,FALSE)</f>
        <v>#N/A</v>
      </c>
    </row>
    <row r="116" spans="1:8" outlineLevel="1" x14ac:dyDescent="0.25">
      <c r="A116" s="1" t="str">
        <f t="shared" si="1"/>
        <v>Wo18.00 - 19.00C-VELD 6</v>
      </c>
      <c r="B116" s="20" t="s">
        <v>29</v>
      </c>
      <c r="C116" s="20" t="s">
        <v>12</v>
      </c>
      <c r="D116" s="20" t="s">
        <v>18</v>
      </c>
      <c r="E116" s="20" t="s">
        <v>55</v>
      </c>
      <c r="F116" s="20" t="str">
        <f>VLOOKUP(E116,Lists!$D:$E,2,FALSE)</f>
        <v>Rood 2A</v>
      </c>
      <c r="G116" s="1" t="e">
        <f>VLOOKUP(Tabel1[[#This Row],[Ballenkar]],Lists!G:J,2,FALSE)</f>
        <v>#N/A</v>
      </c>
      <c r="H116" s="1" t="e">
        <f>VLOOKUP(F116,Lists!$G:$J,3,FALSE)</f>
        <v>#N/A</v>
      </c>
    </row>
    <row r="117" spans="1:8" outlineLevel="1" x14ac:dyDescent="0.25">
      <c r="A117" s="1" t="str">
        <f t="shared" si="1"/>
        <v>Wo18.00 - 19.00T-VELD 1</v>
      </c>
      <c r="B117" s="20" t="s">
        <v>29</v>
      </c>
      <c r="C117" s="20" t="s">
        <v>12</v>
      </c>
      <c r="D117" s="20" t="s">
        <v>21</v>
      </c>
      <c r="E117" s="20" t="s">
        <v>42</v>
      </c>
      <c r="F117" s="20" t="str">
        <f>VLOOKUP(E117,Lists!$D:$E,2,FALSE)</f>
        <v>Rood 5A</v>
      </c>
      <c r="G117" s="1" t="e">
        <f>VLOOKUP(Tabel1[[#This Row],[Ballenkar]],Lists!G:J,2,FALSE)</f>
        <v>#N/A</v>
      </c>
      <c r="H117" s="1" t="e">
        <f>VLOOKUP(F117,Lists!$G:$J,3,FALSE)</f>
        <v>#N/A</v>
      </c>
    </row>
    <row r="118" spans="1:8" outlineLevel="1" x14ac:dyDescent="0.25">
      <c r="A118" s="1" t="str">
        <f t="shared" si="1"/>
        <v>Wo18.00 - 19.00T-VELD 2</v>
      </c>
      <c r="B118" s="20" t="s">
        <v>29</v>
      </c>
      <c r="C118" s="20" t="s">
        <v>12</v>
      </c>
      <c r="D118" s="20" t="s">
        <v>20</v>
      </c>
      <c r="E118" s="20" t="s">
        <v>51</v>
      </c>
      <c r="F118" s="20" t="str">
        <f>VLOOKUP(E118,Lists!$D:$E,2,FALSE)</f>
        <v>Rood 5</v>
      </c>
      <c r="G118" s="1" t="e">
        <f>VLOOKUP(Tabel1[[#This Row],[Ballenkar]],Lists!G:J,2,FALSE)</f>
        <v>#N/A</v>
      </c>
      <c r="H118" s="1" t="e">
        <f>VLOOKUP(F118,Lists!$G:$J,3,FALSE)</f>
        <v>#N/A</v>
      </c>
    </row>
    <row r="119" spans="1:8" outlineLevel="1" x14ac:dyDescent="0.25">
      <c r="A119" s="1" t="str">
        <f t="shared" si="1"/>
        <v>Wo18.00 - 19.00T-VELD 3</v>
      </c>
      <c r="B119" s="20" t="s">
        <v>29</v>
      </c>
      <c r="C119" s="20" t="s">
        <v>12</v>
      </c>
      <c r="D119" s="20" t="s">
        <v>7</v>
      </c>
      <c r="E119" s="20" t="s">
        <v>68</v>
      </c>
      <c r="F119" s="20" t="str">
        <f>VLOOKUP(E119,Lists!$D:$E,2,FALSE)</f>
        <v>Rood 6</v>
      </c>
      <c r="G119" s="1" t="e">
        <f>VLOOKUP(Tabel1[[#This Row],[Ballenkar]],Lists!G:J,2,FALSE)</f>
        <v>#N/A</v>
      </c>
      <c r="H119" s="1" t="e">
        <f>VLOOKUP(F119,Lists!$G:$J,3,FALSE)</f>
        <v>#N/A</v>
      </c>
    </row>
    <row r="120" spans="1:8" outlineLevel="1" x14ac:dyDescent="0.25">
      <c r="A120" s="1" t="str">
        <f t="shared" si="1"/>
        <v>Wo18.00 - 19.00T-VELD 4</v>
      </c>
      <c r="B120" s="20" t="s">
        <v>29</v>
      </c>
      <c r="C120" s="20" t="s">
        <v>12</v>
      </c>
      <c r="D120" s="20" t="s">
        <v>6</v>
      </c>
      <c r="E120" s="20" t="s">
        <v>66</v>
      </c>
      <c r="F120" s="20" t="str">
        <f>VLOOKUP(E120,Lists!$D:$E,2,FALSE)</f>
        <v>Rood 4A</v>
      </c>
      <c r="G120" s="1" t="e">
        <f>VLOOKUP(Tabel1[[#This Row],[Ballenkar]],Lists!G:J,2,FALSE)</f>
        <v>#N/A</v>
      </c>
      <c r="H120" s="1" t="e">
        <f>VLOOKUP(F120,Lists!$G:$J,3,FALSE)</f>
        <v>#N/A</v>
      </c>
    </row>
    <row r="121" spans="1:8" outlineLevel="1" x14ac:dyDescent="0.25">
      <c r="A121" s="1" t="str">
        <f t="shared" si="1"/>
        <v>Wo18.00 - 19.00T-VELD 5</v>
      </c>
      <c r="B121" s="20" t="s">
        <v>29</v>
      </c>
      <c r="C121" s="20" t="s">
        <v>12</v>
      </c>
      <c r="D121" s="20" t="s">
        <v>11</v>
      </c>
      <c r="E121" s="20" t="s">
        <v>54</v>
      </c>
      <c r="F121" s="20" t="str">
        <f>VLOOKUP(E121,Lists!$D:$E,2,FALSE)</f>
        <v>Rood 1</v>
      </c>
      <c r="G121" s="1" t="e">
        <f>VLOOKUP(Tabel1[[#This Row],[Ballenkar]],Lists!G:J,2,FALSE)</f>
        <v>#N/A</v>
      </c>
      <c r="H121" s="1" t="e">
        <f>VLOOKUP(F121,Lists!$G:$J,3,FALSE)</f>
        <v>#N/A</v>
      </c>
    </row>
    <row r="122" spans="1:8" outlineLevel="1" x14ac:dyDescent="0.25">
      <c r="A122" s="1" t="str">
        <f t="shared" si="1"/>
        <v>Wo18.00 - 19.00T-VELD 6</v>
      </c>
      <c r="B122" s="20" t="s">
        <v>29</v>
      </c>
      <c r="C122" s="20" t="s">
        <v>12</v>
      </c>
      <c r="D122" s="20" t="s">
        <v>17</v>
      </c>
      <c r="E122" s="20" t="s">
        <v>52</v>
      </c>
      <c r="F122" s="20" t="str">
        <f>VLOOKUP(E122,Lists!$D:$E,2,FALSE)</f>
        <v>Rood 4</v>
      </c>
      <c r="G122" s="1" t="e">
        <f>VLOOKUP(Tabel1[[#This Row],[Ballenkar]],Lists!G:J,2,FALSE)</f>
        <v>#N/A</v>
      </c>
      <c r="H122" s="1" t="e">
        <f>VLOOKUP(F122,Lists!$G:$J,3,FALSE)</f>
        <v>#N/A</v>
      </c>
    </row>
    <row r="123" spans="1:8" outlineLevel="1" x14ac:dyDescent="0.25">
      <c r="A123" s="1" t="str">
        <f t="shared" si="1"/>
        <v>Wo19.00 - 20.00C-VELD 1</v>
      </c>
      <c r="B123" s="20" t="s">
        <v>29</v>
      </c>
      <c r="C123" s="20" t="s">
        <v>13</v>
      </c>
      <c r="D123" s="20" t="s">
        <v>22</v>
      </c>
      <c r="E123" s="20" t="s">
        <v>81</v>
      </c>
      <c r="F123" s="20" t="str">
        <f>VLOOKUP(E123,Lists!$D:$E,2,FALSE)</f>
        <v>Goud 2</v>
      </c>
      <c r="G123" s="1" t="e">
        <f>VLOOKUP(Tabel1[[#This Row],[Ballenkar]],Lists!G:J,2,FALSE)</f>
        <v>#N/A</v>
      </c>
      <c r="H123" s="1" t="e">
        <f>VLOOKUP(F123,Lists!$G:$J,3,FALSE)</f>
        <v>#N/A</v>
      </c>
    </row>
    <row r="124" spans="1:8" outlineLevel="1" x14ac:dyDescent="0.25">
      <c r="A124" s="1" t="str">
        <f t="shared" si="1"/>
        <v>Wo19.00 - 20.00C-VELD 2</v>
      </c>
      <c r="B124" s="20" t="s">
        <v>29</v>
      </c>
      <c r="C124" s="20" t="s">
        <v>13</v>
      </c>
      <c r="D124" s="20" t="s">
        <v>23</v>
      </c>
      <c r="E124" s="20" t="s">
        <v>85</v>
      </c>
      <c r="F124" s="20" t="str">
        <f>VLOOKUP(E124,Lists!$D:$E,2,FALSE)</f>
        <v>Goud 1</v>
      </c>
      <c r="G124" s="1" t="e">
        <f>VLOOKUP(Tabel1[[#This Row],[Ballenkar]],Lists!G:J,2,FALSE)</f>
        <v>#N/A</v>
      </c>
      <c r="H124" s="1" t="e">
        <f>VLOOKUP(F124,Lists!$G:$J,3,FALSE)</f>
        <v>#N/A</v>
      </c>
    </row>
    <row r="125" spans="1:8" outlineLevel="1" x14ac:dyDescent="0.25">
      <c r="A125" s="1" t="str">
        <f t="shared" si="1"/>
        <v>Wo19.00 - 20.00C-VELD 3</v>
      </c>
      <c r="B125" s="20" t="s">
        <v>29</v>
      </c>
      <c r="C125" s="20" t="s">
        <v>13</v>
      </c>
      <c r="D125" s="20" t="s">
        <v>8</v>
      </c>
      <c r="E125" s="20" t="s">
        <v>235</v>
      </c>
      <c r="F125" s="20" t="str">
        <f>VLOOKUP(E125,Lists!$D:$E,2,FALSE)</f>
        <v>Goud 6</v>
      </c>
      <c r="G125" s="1" t="e">
        <f>VLOOKUP(Tabel1[[#This Row],[Ballenkar]],Lists!G:J,2,FALSE)</f>
        <v>#N/A</v>
      </c>
      <c r="H125" s="1" t="e">
        <f>VLOOKUP(F125,Lists!$G:$J,3,FALSE)</f>
        <v>#N/A</v>
      </c>
    </row>
    <row r="126" spans="1:8" outlineLevel="1" x14ac:dyDescent="0.25">
      <c r="A126" s="1" t="str">
        <f t="shared" si="1"/>
        <v>Wo19.00 - 20.00C-VELD 4</v>
      </c>
      <c r="B126" s="20" t="s">
        <v>29</v>
      </c>
      <c r="C126" s="20" t="s">
        <v>13</v>
      </c>
      <c r="D126" s="20" t="s">
        <v>9</v>
      </c>
      <c r="E126" s="20" t="s">
        <v>83</v>
      </c>
      <c r="F126" s="20" t="str">
        <f>VLOOKUP(E126,Lists!$D:$E,2,FALSE)</f>
        <v>Blauw 4/4A</v>
      </c>
      <c r="G126" s="1" t="e">
        <f>VLOOKUP(Tabel1[[#This Row],[Ballenkar]],Lists!G:J,2,FALSE)</f>
        <v>#N/A</v>
      </c>
      <c r="H126" s="1" t="e">
        <f>VLOOKUP(F126,Lists!$G:$J,3,FALSE)</f>
        <v>#N/A</v>
      </c>
    </row>
    <row r="127" spans="1:8" outlineLevel="1" x14ac:dyDescent="0.25">
      <c r="A127" s="1" t="str">
        <f t="shared" si="1"/>
        <v>Wo19.00 - 20.00T-VELD 1</v>
      </c>
      <c r="B127" s="20" t="s">
        <v>29</v>
      </c>
      <c r="C127" s="20" t="s">
        <v>13</v>
      </c>
      <c r="D127" s="20" t="s">
        <v>21</v>
      </c>
      <c r="E127" s="20" t="s">
        <v>234</v>
      </c>
      <c r="F127" s="20" t="str">
        <f>VLOOKUP(E127,Lists!$D:$E,2,FALSE)</f>
        <v>Blauw 5/5A</v>
      </c>
      <c r="G127" s="1" t="e">
        <f>VLOOKUP(Tabel1[[#This Row],[Ballenkar]],Lists!G:J,2,FALSE)</f>
        <v>#N/A</v>
      </c>
      <c r="H127" s="1" t="e">
        <f>VLOOKUP(F127,Lists!$G:$J,3,FALSE)</f>
        <v>#N/A</v>
      </c>
    </row>
    <row r="128" spans="1:8" outlineLevel="1" x14ac:dyDescent="0.25">
      <c r="A128" s="1" t="str">
        <f t="shared" si="1"/>
        <v>Wo19.00 - 20.00T-VELD 2</v>
      </c>
      <c r="B128" s="20" t="s">
        <v>29</v>
      </c>
      <c r="C128" s="20" t="s">
        <v>13</v>
      </c>
      <c r="D128" s="20" t="s">
        <v>20</v>
      </c>
      <c r="E128" s="20"/>
      <c r="F128" s="20" t="e">
        <f>VLOOKUP(E128,Lists!$D:$E,2,FALSE)</f>
        <v>#N/A</v>
      </c>
      <c r="G128" s="1" t="e">
        <f>VLOOKUP(Tabel1[[#This Row],[Ballenkar]],Lists!G:J,2,FALSE)</f>
        <v>#N/A</v>
      </c>
      <c r="H128" s="1" t="e">
        <f>VLOOKUP(F128,Lists!$G:$J,3,FALSE)</f>
        <v>#N/A</v>
      </c>
    </row>
    <row r="129" spans="1:8" outlineLevel="1" x14ac:dyDescent="0.25">
      <c r="A129" s="1" t="str">
        <f t="shared" si="1"/>
        <v>Wo19.00 - 20.00T-VELD 3</v>
      </c>
      <c r="B129" s="20" t="s">
        <v>29</v>
      </c>
      <c r="C129" s="20" t="s">
        <v>13</v>
      </c>
      <c r="D129" s="20" t="s">
        <v>7</v>
      </c>
      <c r="E129" s="20" t="s">
        <v>206</v>
      </c>
      <c r="F129" s="20" t="str">
        <f>VLOOKUP(E129,Lists!$D:$E,2,FALSE)</f>
        <v>Goud 5</v>
      </c>
      <c r="G129" s="1" t="e">
        <f>VLOOKUP(Tabel1[[#This Row],[Ballenkar]],Lists!G:J,2,FALSE)</f>
        <v>#N/A</v>
      </c>
      <c r="H129" s="1" t="e">
        <f>VLOOKUP(F129,Lists!$G:$J,3,FALSE)</f>
        <v>#N/A</v>
      </c>
    </row>
    <row r="130" spans="1:8" outlineLevel="1" x14ac:dyDescent="0.25">
      <c r="A130" s="1" t="str">
        <f t="shared" si="1"/>
        <v>Wo19.00 - 20.00T-VELD 4</v>
      </c>
      <c r="B130" s="20" t="s">
        <v>29</v>
      </c>
      <c r="C130" s="20" t="s">
        <v>13</v>
      </c>
      <c r="D130" s="20" t="s">
        <v>6</v>
      </c>
      <c r="E130" s="20" t="s">
        <v>87</v>
      </c>
      <c r="F130" s="20" t="str">
        <f>VLOOKUP(E130,Lists!$D:$E,2,FALSE)</f>
        <v>Goud 4</v>
      </c>
      <c r="G130" s="1" t="e">
        <f>VLOOKUP(Tabel1[[#This Row],[Ballenkar]],Lists!G:J,2,FALSE)</f>
        <v>#N/A</v>
      </c>
      <c r="H130" s="1" t="e">
        <f>VLOOKUP(F130,Lists!$G:$J,3,FALSE)</f>
        <v>#N/A</v>
      </c>
    </row>
    <row r="131" spans="1:8" outlineLevel="1" x14ac:dyDescent="0.25">
      <c r="A131" s="1" t="str">
        <f t="shared" ref="A131:A195" si="3">CONCATENATE(B131,C131,D131)</f>
        <v>Wo20.00 - 21.00C-VELD 1</v>
      </c>
      <c r="B131" s="20" t="s">
        <v>29</v>
      </c>
      <c r="C131" s="20" t="s">
        <v>15</v>
      </c>
      <c r="D131" s="20" t="s">
        <v>22</v>
      </c>
      <c r="E131" s="20" t="s">
        <v>90</v>
      </c>
      <c r="F131" s="20" t="str">
        <f>VLOOKUP(E131,Lists!$D:$E,2,FALSE)</f>
        <v>Goud 1</v>
      </c>
      <c r="G131" s="1" t="e">
        <f>VLOOKUP(Tabel1[[#This Row],[Ballenkar]],Lists!G:J,2,FALSE)</f>
        <v>#N/A</v>
      </c>
      <c r="H131" s="1" t="e">
        <f>VLOOKUP(F131,Lists!$G:$J,3,FALSE)</f>
        <v>#N/A</v>
      </c>
    </row>
    <row r="132" spans="1:8" outlineLevel="1" x14ac:dyDescent="0.25">
      <c r="A132" s="1" t="str">
        <f t="shared" si="3"/>
        <v>Wo20.00 - 21.00C-VELD 2</v>
      </c>
      <c r="B132" s="20" t="s">
        <v>29</v>
      </c>
      <c r="C132" s="20" t="s">
        <v>15</v>
      </c>
      <c r="D132" s="20" t="s">
        <v>23</v>
      </c>
      <c r="E132" s="20" t="s">
        <v>90</v>
      </c>
      <c r="F132" s="20" t="str">
        <f>VLOOKUP(E132,Lists!$D:$E,2,FALSE)</f>
        <v>Goud 1</v>
      </c>
      <c r="G132" s="1" t="e">
        <f>VLOOKUP(Tabel1[[#This Row],[Ballenkar]],Lists!G:J,2,FALSE)</f>
        <v>#N/A</v>
      </c>
      <c r="H132" s="1" t="e">
        <f>VLOOKUP(F132,Lists!$G:$J,3,FALSE)</f>
        <v>#N/A</v>
      </c>
    </row>
    <row r="133" spans="1:8" outlineLevel="1" x14ac:dyDescent="0.25">
      <c r="A133" s="1" t="str">
        <f t="shared" si="3"/>
        <v>Wo20.00 - 21.00C-VELD 3</v>
      </c>
      <c r="B133" s="20" t="s">
        <v>29</v>
      </c>
      <c r="C133" s="20" t="s">
        <v>15</v>
      </c>
      <c r="D133" s="20" t="s">
        <v>8</v>
      </c>
      <c r="E133" s="20" t="s">
        <v>237</v>
      </c>
      <c r="F133" s="20" t="str">
        <f>VLOOKUP(E133,Lists!$D:$E,2,FALSE)</f>
        <v>Goud 4</v>
      </c>
      <c r="G133" s="1" t="e">
        <f>VLOOKUP(Tabel1[[#This Row],[Ballenkar]],Lists!G:J,2,FALSE)</f>
        <v>#N/A</v>
      </c>
      <c r="H133" s="1" t="e">
        <f>VLOOKUP(F133,Lists!$G:$J,3,FALSE)</f>
        <v>#N/A</v>
      </c>
    </row>
    <row r="134" spans="1:8" outlineLevel="1" x14ac:dyDescent="0.25">
      <c r="A134" s="1" t="str">
        <f t="shared" si="3"/>
        <v>Wo20.00 - 21.00C-VELD 4</v>
      </c>
      <c r="B134" s="20" t="s">
        <v>29</v>
      </c>
      <c r="C134" s="20" t="s">
        <v>15</v>
      </c>
      <c r="D134" s="20" t="s">
        <v>9</v>
      </c>
      <c r="E134" s="20" t="s">
        <v>236</v>
      </c>
      <c r="F134" s="20" t="str">
        <f>VLOOKUP(E134,Lists!$D:$E,2,FALSE)</f>
        <v>Goud 3</v>
      </c>
      <c r="G134" s="1" t="e">
        <f>VLOOKUP(Tabel1[[#This Row],[Ballenkar]],Lists!G:J,2,FALSE)</f>
        <v>#N/A</v>
      </c>
      <c r="H134" s="1" t="e">
        <f>VLOOKUP(F134,Lists!$G:$J,3,FALSE)</f>
        <v>#N/A</v>
      </c>
    </row>
    <row r="135" spans="1:8" outlineLevel="1" x14ac:dyDescent="0.25">
      <c r="A135" s="1" t="str">
        <f t="shared" si="3"/>
        <v>Wo20.00 - 21.00T-VELD 1</v>
      </c>
      <c r="B135" s="20" t="s">
        <v>29</v>
      </c>
      <c r="C135" s="20" t="s">
        <v>15</v>
      </c>
      <c r="D135" s="20" t="s">
        <v>21</v>
      </c>
      <c r="E135" s="20"/>
      <c r="F135" s="20" t="e">
        <f>VLOOKUP(E135,Lists!$D:$E,2,FALSE)</f>
        <v>#N/A</v>
      </c>
      <c r="G135" s="1" t="e">
        <f>VLOOKUP(Tabel1[[#This Row],[Ballenkar]],Lists!G:J,2,FALSE)</f>
        <v>#N/A</v>
      </c>
      <c r="H135" s="1" t="e">
        <f>VLOOKUP(F135,Lists!$G:$J,3,FALSE)</f>
        <v>#N/A</v>
      </c>
    </row>
    <row r="136" spans="1:8" outlineLevel="1" x14ac:dyDescent="0.25">
      <c r="A136" s="1" t="str">
        <f t="shared" si="3"/>
        <v>Wo20.00 - 21.00T-VELD 2</v>
      </c>
      <c r="B136" s="20" t="s">
        <v>29</v>
      </c>
      <c r="C136" s="20" t="s">
        <v>15</v>
      </c>
      <c r="D136" s="20" t="s">
        <v>20</v>
      </c>
      <c r="E136" s="20"/>
      <c r="F136" s="20" t="e">
        <f>VLOOKUP(E136,Lists!$D:$E,2,FALSE)</f>
        <v>#N/A</v>
      </c>
      <c r="G136" s="1" t="e">
        <f>VLOOKUP(Tabel1[[#This Row],[Ballenkar]],Lists!G:J,2,FALSE)</f>
        <v>#N/A</v>
      </c>
      <c r="H136" s="1" t="e">
        <f>VLOOKUP(F136,Lists!$G:$J,3,FALSE)</f>
        <v>#N/A</v>
      </c>
    </row>
    <row r="137" spans="1:8" outlineLevel="1" x14ac:dyDescent="0.25">
      <c r="A137" s="1" t="str">
        <f t="shared" si="3"/>
        <v>Wo20.00 - 21.00T-VELD 3</v>
      </c>
      <c r="B137" s="20" t="s">
        <v>29</v>
      </c>
      <c r="C137" s="20" t="s">
        <v>15</v>
      </c>
      <c r="D137" s="20" t="s">
        <v>7</v>
      </c>
      <c r="E137" s="20" t="s">
        <v>94</v>
      </c>
      <c r="F137" s="20" t="str">
        <f>VLOOKUP(E137,Lists!$D:$E,2,FALSE)</f>
        <v>Goud 5</v>
      </c>
      <c r="G137" s="1" t="e">
        <f>VLOOKUP(Tabel1[[#This Row],[Ballenkar]],Lists!G:J,2,FALSE)</f>
        <v>#N/A</v>
      </c>
      <c r="H137" s="1" t="e">
        <f>VLOOKUP(F137,Lists!$G:$J,3,FALSE)</f>
        <v>#N/A</v>
      </c>
    </row>
    <row r="138" spans="1:8" outlineLevel="1" x14ac:dyDescent="0.25">
      <c r="A138" s="1" t="str">
        <f t="shared" si="3"/>
        <v>Wo20.00 - 21.00T-VELD 4</v>
      </c>
      <c r="B138" s="20" t="s">
        <v>29</v>
      </c>
      <c r="C138" s="20" t="s">
        <v>15</v>
      </c>
      <c r="D138" s="20" t="s">
        <v>6</v>
      </c>
      <c r="E138" s="20" t="s">
        <v>94</v>
      </c>
      <c r="F138" s="20" t="str">
        <f>VLOOKUP(E138,Lists!$D:$E,2,FALSE)</f>
        <v>Goud 5</v>
      </c>
      <c r="G138" s="1" t="e">
        <f>VLOOKUP(Tabel1[[#This Row],[Ballenkar]],Lists!G:J,2,FALSE)</f>
        <v>#N/A</v>
      </c>
      <c r="H138" s="1" t="e">
        <f>VLOOKUP(F138,Lists!$G:$J,3,FALSE)</f>
        <v>#N/A</v>
      </c>
    </row>
    <row r="139" spans="1:8" outlineLevel="1" x14ac:dyDescent="0.25">
      <c r="A139" s="1" t="str">
        <f t="shared" si="3"/>
        <v>Wo21.00 - 22.00C-VELD 1</v>
      </c>
      <c r="B139" s="20" t="s">
        <v>29</v>
      </c>
      <c r="C139" s="20" t="s">
        <v>16</v>
      </c>
      <c r="D139" s="20" t="s">
        <v>22</v>
      </c>
      <c r="E139" s="20"/>
      <c r="F139" s="20" t="e">
        <f>VLOOKUP(E139,Lists!$D:$E,2,FALSE)</f>
        <v>#N/A</v>
      </c>
      <c r="G139" s="1" t="e">
        <f>VLOOKUP(Tabel1[[#This Row],[Ballenkar]],Lists!G:J,2,FALSE)</f>
        <v>#N/A</v>
      </c>
      <c r="H139" s="1" t="e">
        <f>VLOOKUP(F139,Lists!$G:$J,3,FALSE)</f>
        <v>#N/A</v>
      </c>
    </row>
    <row r="140" spans="1:8" outlineLevel="1" x14ac:dyDescent="0.25">
      <c r="A140" s="1" t="str">
        <f t="shared" si="3"/>
        <v>Wo21.00 - 22.00C-VELD 2</v>
      </c>
      <c r="B140" s="20" t="s">
        <v>29</v>
      </c>
      <c r="C140" s="20" t="s">
        <v>16</v>
      </c>
      <c r="D140" s="20" t="s">
        <v>23</v>
      </c>
      <c r="E140" s="20"/>
      <c r="F140" s="20" t="e">
        <f>VLOOKUP(E140,Lists!$D:$E,2,FALSE)</f>
        <v>#N/A</v>
      </c>
      <c r="G140" s="1" t="e">
        <f>VLOOKUP(Tabel1[[#This Row],[Ballenkar]],Lists!G:J,2,FALSE)</f>
        <v>#N/A</v>
      </c>
      <c r="H140" s="1" t="e">
        <f>VLOOKUP(F140,Lists!$G:$J,3,FALSE)</f>
        <v>#N/A</v>
      </c>
    </row>
    <row r="141" spans="1:8" outlineLevel="1" x14ac:dyDescent="0.25">
      <c r="A141" s="1" t="str">
        <f t="shared" si="3"/>
        <v>Wo21.00 - 22.00C-VELD 3</v>
      </c>
      <c r="B141" s="20" t="s">
        <v>29</v>
      </c>
      <c r="C141" s="20" t="s">
        <v>16</v>
      </c>
      <c r="D141" s="20" t="s">
        <v>8</v>
      </c>
      <c r="E141" s="20" t="s">
        <v>94</v>
      </c>
      <c r="F141" s="20" t="str">
        <f>VLOOKUP(E141,Lists!$D:$E,2,FALSE)</f>
        <v>Goud 5</v>
      </c>
      <c r="G141" s="1" t="e">
        <f>VLOOKUP(Tabel1[[#This Row],[Ballenkar]],Lists!G:J,2,FALSE)</f>
        <v>#N/A</v>
      </c>
      <c r="H141" s="1" t="e">
        <f>VLOOKUP(F141,Lists!$G:$J,3,FALSE)</f>
        <v>#N/A</v>
      </c>
    </row>
    <row r="142" spans="1:8" outlineLevel="1" x14ac:dyDescent="0.25">
      <c r="A142" s="1" t="str">
        <f t="shared" si="3"/>
        <v>Wo21.00 - 22.00C-VELD 4</v>
      </c>
      <c r="B142" s="20" t="s">
        <v>29</v>
      </c>
      <c r="C142" s="20" t="s">
        <v>16</v>
      </c>
      <c r="D142" s="20" t="s">
        <v>9</v>
      </c>
      <c r="E142" s="20" t="s">
        <v>94</v>
      </c>
      <c r="F142" s="20" t="str">
        <f>VLOOKUP(E142,Lists!$D:$E,2,FALSE)</f>
        <v>Goud 5</v>
      </c>
      <c r="G142" s="1" t="e">
        <f>VLOOKUP(Tabel1[[#This Row],[Ballenkar]],Lists!G:J,2,FALSE)</f>
        <v>#N/A</v>
      </c>
      <c r="H142" s="1" t="e">
        <f>VLOOKUP(F142,Lists!$G:$J,3,FALSE)</f>
        <v>#N/A</v>
      </c>
    </row>
    <row r="143" spans="1:8" outlineLevel="1" x14ac:dyDescent="0.25">
      <c r="A143" s="1" t="str">
        <f t="shared" si="3"/>
        <v>Wo21.00 - 22.00T-VELD 1</v>
      </c>
      <c r="B143" s="20" t="s">
        <v>29</v>
      </c>
      <c r="C143" s="20" t="s">
        <v>16</v>
      </c>
      <c r="D143" s="20" t="s">
        <v>21</v>
      </c>
      <c r="E143" s="20"/>
      <c r="F143" s="20" t="e">
        <f>VLOOKUP(E143,Lists!$D:$E,2,FALSE)</f>
        <v>#N/A</v>
      </c>
      <c r="G143" s="1" t="e">
        <f>VLOOKUP(Tabel1[[#This Row],[Ballenkar]],Lists!G:J,2,FALSE)</f>
        <v>#N/A</v>
      </c>
      <c r="H143" s="1" t="e">
        <f>VLOOKUP(F143,Lists!$G:$J,3,FALSE)</f>
        <v>#N/A</v>
      </c>
    </row>
    <row r="144" spans="1:8" outlineLevel="1" x14ac:dyDescent="0.25">
      <c r="A144" s="1" t="str">
        <f t="shared" si="3"/>
        <v>Wo21.00 - 22.00T-VELD 2</v>
      </c>
      <c r="B144" s="20" t="s">
        <v>29</v>
      </c>
      <c r="C144" s="20" t="s">
        <v>16</v>
      </c>
      <c r="D144" s="20" t="s">
        <v>20</v>
      </c>
      <c r="E144" s="20"/>
      <c r="F144" s="20" t="e">
        <f>VLOOKUP(E144,Lists!$D:$E,2,FALSE)</f>
        <v>#N/A</v>
      </c>
      <c r="G144" s="1" t="e">
        <f>VLOOKUP(Tabel1[[#This Row],[Ballenkar]],Lists!G:J,2,FALSE)</f>
        <v>#N/A</v>
      </c>
      <c r="H144" s="1" t="e">
        <f>VLOOKUP(F144,Lists!$G:$J,3,FALSE)</f>
        <v>#N/A</v>
      </c>
    </row>
    <row r="145" spans="1:8" outlineLevel="1" x14ac:dyDescent="0.25">
      <c r="A145" s="1" t="str">
        <f t="shared" si="3"/>
        <v>Wo21.00 - 22.00T-VELD 3</v>
      </c>
      <c r="B145" s="20" t="s">
        <v>29</v>
      </c>
      <c r="C145" s="20" t="s">
        <v>16</v>
      </c>
      <c r="D145" s="20" t="s">
        <v>7</v>
      </c>
      <c r="E145" s="20"/>
      <c r="F145" s="20" t="e">
        <f>VLOOKUP(E145,Lists!$D:$E,2,FALSE)</f>
        <v>#N/A</v>
      </c>
      <c r="G145" s="1" t="e">
        <f>VLOOKUP(Tabel1[[#This Row],[Ballenkar]],Lists!G:J,2,FALSE)</f>
        <v>#N/A</v>
      </c>
      <c r="H145" s="1" t="e">
        <f>VLOOKUP(F145,Lists!$G:$J,3,FALSE)</f>
        <v>#N/A</v>
      </c>
    </row>
    <row r="146" spans="1:8" outlineLevel="1" x14ac:dyDescent="0.25">
      <c r="A146" s="1" t="str">
        <f t="shared" si="3"/>
        <v>Wo21.00 - 22.00T-VELD 4</v>
      </c>
      <c r="B146" s="20" t="s">
        <v>29</v>
      </c>
      <c r="C146" s="20" t="s">
        <v>16</v>
      </c>
      <c r="D146" s="20" t="s">
        <v>6</v>
      </c>
      <c r="E146" s="20"/>
      <c r="F146" s="20" t="e">
        <f>VLOOKUP(E146,Lists!$D:$E,2,FALSE)</f>
        <v>#N/A</v>
      </c>
      <c r="G146" s="1" t="e">
        <f>VLOOKUP(Tabel1[[#This Row],[Ballenkar]],Lists!G:J,2,FALSE)</f>
        <v>#N/A</v>
      </c>
      <c r="H146" s="1" t="e">
        <f>VLOOKUP(F146,Lists!$G:$J,3,FALSE)</f>
        <v>#N/A</v>
      </c>
    </row>
    <row r="147" spans="1:8" outlineLevel="1" x14ac:dyDescent="0.25">
      <c r="A147" s="1" t="str">
        <f t="shared" si="3"/>
        <v>Do16.30 - 17.30C-VELD 1</v>
      </c>
      <c r="B147" s="20" t="s">
        <v>1</v>
      </c>
      <c r="C147" s="20" t="s">
        <v>27</v>
      </c>
      <c r="D147" s="20" t="s">
        <v>22</v>
      </c>
      <c r="E147" s="20"/>
      <c r="F147" s="20" t="e">
        <f>VLOOKUP(E147,Lists!$D:$E,2,FALSE)</f>
        <v>#N/A</v>
      </c>
      <c r="G147" s="1" t="e">
        <f>VLOOKUP(Tabel1[[#This Row],[Ballenkar]],Lists!G:J,2,FALSE)</f>
        <v>#N/A</v>
      </c>
      <c r="H147" s="1" t="e">
        <f>VLOOKUP(F147,Lists!$G:$J,3,FALSE)</f>
        <v>#N/A</v>
      </c>
    </row>
    <row r="148" spans="1:8" outlineLevel="1" x14ac:dyDescent="0.25">
      <c r="A148" s="1" t="str">
        <f t="shared" si="3"/>
        <v>Do16.30 - 17.30C-VELD 2</v>
      </c>
      <c r="B148" s="20" t="s">
        <v>1</v>
      </c>
      <c r="C148" s="20" t="s">
        <v>27</v>
      </c>
      <c r="D148" s="20" t="s">
        <v>23</v>
      </c>
      <c r="E148" s="20"/>
      <c r="F148" s="20" t="e">
        <f>VLOOKUP(E148,Lists!$D:$E,2,FALSE)</f>
        <v>#N/A</v>
      </c>
      <c r="G148" s="1" t="e">
        <f>VLOOKUP(Tabel1[[#This Row],[Ballenkar]],Lists!G:J,2,FALSE)</f>
        <v>#N/A</v>
      </c>
      <c r="H148" s="1" t="e">
        <f>VLOOKUP(F148,Lists!$G:$J,3,FALSE)</f>
        <v>#N/A</v>
      </c>
    </row>
    <row r="149" spans="1:8" x14ac:dyDescent="0.25">
      <c r="A149" s="1" t="str">
        <f t="shared" si="3"/>
        <v>Do16.30 - 17.30C-VELD 3</v>
      </c>
      <c r="B149" s="20" t="s">
        <v>1</v>
      </c>
      <c r="C149" s="20" t="s">
        <v>27</v>
      </c>
      <c r="D149" s="20" t="s">
        <v>8</v>
      </c>
      <c r="E149" s="20"/>
      <c r="F149" s="20" t="e">
        <f>VLOOKUP(E149,Lists!$D:$E,2,FALSE)</f>
        <v>#N/A</v>
      </c>
      <c r="G149" s="1" t="e">
        <f>VLOOKUP(Tabel1[[#This Row],[Ballenkar]],Lists!G:J,2,FALSE)</f>
        <v>#N/A</v>
      </c>
      <c r="H149" s="1" t="e">
        <f>VLOOKUP(F149,Lists!$G:$J,3,FALSE)</f>
        <v>#N/A</v>
      </c>
    </row>
    <row r="150" spans="1:8" outlineLevel="1" x14ac:dyDescent="0.25">
      <c r="A150" s="1" t="str">
        <f t="shared" si="3"/>
        <v>Do16.30 - 17.30C-VELD 4</v>
      </c>
      <c r="B150" s="20" t="s">
        <v>1</v>
      </c>
      <c r="C150" s="20" t="s">
        <v>27</v>
      </c>
      <c r="D150" s="20" t="s">
        <v>9</v>
      </c>
      <c r="E150" s="20"/>
      <c r="F150" s="20" t="e">
        <f>VLOOKUP(E150,Lists!$D:$E,2,FALSE)</f>
        <v>#N/A</v>
      </c>
      <c r="G150" s="1" t="e">
        <f>VLOOKUP(Tabel1[[#This Row],[Ballenkar]],Lists!G:J,2,FALSE)</f>
        <v>#N/A</v>
      </c>
      <c r="H150" s="1" t="e">
        <f>VLOOKUP(F150,Lists!$G:$J,3,FALSE)</f>
        <v>#N/A</v>
      </c>
    </row>
    <row r="151" spans="1:8" outlineLevel="1" x14ac:dyDescent="0.25">
      <c r="A151" s="1" t="str">
        <f t="shared" si="3"/>
        <v>Do16.30 - 17.30C-VELD 5</v>
      </c>
      <c r="B151" s="20" t="s">
        <v>1</v>
      </c>
      <c r="C151" s="20" t="s">
        <v>27</v>
      </c>
      <c r="D151" s="20" t="s">
        <v>10</v>
      </c>
      <c r="E151" s="20"/>
      <c r="F151" s="20" t="e">
        <f>VLOOKUP(E151,Lists!$D:$E,2,FALSE)</f>
        <v>#N/A</v>
      </c>
      <c r="G151" s="1" t="e">
        <f>VLOOKUP(Tabel1[[#This Row],[Ballenkar]],Lists!G:J,2,FALSE)</f>
        <v>#N/A</v>
      </c>
      <c r="H151" s="1" t="e">
        <f>VLOOKUP(F151,Lists!$G:$J,3,FALSE)</f>
        <v>#N/A</v>
      </c>
    </row>
    <row r="152" spans="1:8" outlineLevel="1" x14ac:dyDescent="0.25">
      <c r="A152" s="1" t="str">
        <f t="shared" si="3"/>
        <v>Do16.30 - 17.30C-VELD 6</v>
      </c>
      <c r="B152" s="20" t="s">
        <v>1</v>
      </c>
      <c r="C152" s="20" t="s">
        <v>27</v>
      </c>
      <c r="D152" s="20" t="s">
        <v>18</v>
      </c>
      <c r="E152" s="20"/>
      <c r="F152" s="20" t="e">
        <f>VLOOKUP(E152,Lists!$D:$E,2,FALSE)</f>
        <v>#N/A</v>
      </c>
      <c r="G152" s="1" t="e">
        <f>VLOOKUP(Tabel1[[#This Row],[Ballenkar]],Lists!G:J,2,FALSE)</f>
        <v>#N/A</v>
      </c>
      <c r="H152" s="1" t="e">
        <f>VLOOKUP(F152,Lists!$G:$J,3,FALSE)</f>
        <v>#N/A</v>
      </c>
    </row>
    <row r="153" spans="1:8" outlineLevel="1" x14ac:dyDescent="0.25">
      <c r="A153" s="1" t="str">
        <f t="shared" si="3"/>
        <v>Do16.30 - 17.30T-VELD 1</v>
      </c>
      <c r="B153" s="20" t="s">
        <v>1</v>
      </c>
      <c r="C153" s="20" t="s">
        <v>27</v>
      </c>
      <c r="D153" s="20" t="s">
        <v>21</v>
      </c>
      <c r="E153" s="20"/>
      <c r="F153" s="20" t="e">
        <f>VLOOKUP(E153,Lists!$D:$E,2,FALSE)</f>
        <v>#N/A</v>
      </c>
      <c r="G153" s="1" t="e">
        <f>VLOOKUP(Tabel1[[#This Row],[Ballenkar]],Lists!G:J,2,FALSE)</f>
        <v>#N/A</v>
      </c>
      <c r="H153" s="1" t="e">
        <f>VLOOKUP(F153,Lists!$G:$J,3,FALSE)</f>
        <v>#N/A</v>
      </c>
    </row>
    <row r="154" spans="1:8" outlineLevel="1" x14ac:dyDescent="0.25">
      <c r="A154" s="1" t="str">
        <f t="shared" si="3"/>
        <v>Do16.30 - 17.30T-VELD 2</v>
      </c>
      <c r="B154" s="20" t="s">
        <v>1</v>
      </c>
      <c r="C154" s="20" t="s">
        <v>27</v>
      </c>
      <c r="D154" s="20" t="s">
        <v>20</v>
      </c>
      <c r="E154" s="20"/>
      <c r="F154" s="20" t="e">
        <f>VLOOKUP(E154,Lists!$D:$E,2,FALSE)</f>
        <v>#N/A</v>
      </c>
      <c r="G154" s="1" t="e">
        <f>VLOOKUP(Tabel1[[#This Row],[Ballenkar]],Lists!G:J,2,FALSE)</f>
        <v>#N/A</v>
      </c>
      <c r="H154" s="1" t="e">
        <f>VLOOKUP(F154,Lists!$G:$J,3,FALSE)</f>
        <v>#N/A</v>
      </c>
    </row>
    <row r="155" spans="1:8" outlineLevel="1" x14ac:dyDescent="0.25">
      <c r="A155" s="1" t="str">
        <f t="shared" si="3"/>
        <v>Do16.30 - 17.30T-VELD 3</v>
      </c>
      <c r="B155" s="20" t="s">
        <v>1</v>
      </c>
      <c r="C155" s="20" t="s">
        <v>27</v>
      </c>
      <c r="D155" s="20" t="s">
        <v>7</v>
      </c>
      <c r="E155" s="20"/>
      <c r="F155" s="20" t="e">
        <f>VLOOKUP(E155,Lists!$D:$E,2,FALSE)</f>
        <v>#N/A</v>
      </c>
      <c r="G155" s="1" t="e">
        <f>VLOOKUP(Tabel1[[#This Row],[Ballenkar]],Lists!G:J,2,FALSE)</f>
        <v>#N/A</v>
      </c>
      <c r="H155" s="1" t="e">
        <f>VLOOKUP(F155,Lists!$G:$J,3,FALSE)</f>
        <v>#N/A</v>
      </c>
    </row>
    <row r="156" spans="1:8" outlineLevel="1" x14ac:dyDescent="0.25">
      <c r="A156" s="1" t="str">
        <f t="shared" si="3"/>
        <v>Do16.30 - 17.30T-VELD 4</v>
      </c>
      <c r="B156" s="20" t="s">
        <v>1</v>
      </c>
      <c r="C156" s="20" t="s">
        <v>27</v>
      </c>
      <c r="D156" s="20" t="s">
        <v>6</v>
      </c>
      <c r="E156" s="20"/>
      <c r="F156" s="20" t="e">
        <f>VLOOKUP(E156,Lists!$D:$E,2,FALSE)</f>
        <v>#N/A</v>
      </c>
      <c r="G156" s="1" t="e">
        <f>VLOOKUP(Tabel1[[#This Row],[Ballenkar]],Lists!G:J,2,FALSE)</f>
        <v>#N/A</v>
      </c>
      <c r="H156" s="1" t="e">
        <f>VLOOKUP(F156,Lists!$G:$J,3,FALSE)</f>
        <v>#N/A</v>
      </c>
    </row>
    <row r="157" spans="1:8" outlineLevel="1" x14ac:dyDescent="0.25">
      <c r="A157" s="1" t="str">
        <f t="shared" si="3"/>
        <v>Do16.30 - 17.30T-VELD 5</v>
      </c>
      <c r="B157" s="20" t="s">
        <v>1</v>
      </c>
      <c r="C157" s="20" t="s">
        <v>27</v>
      </c>
      <c r="D157" s="20" t="s">
        <v>11</v>
      </c>
      <c r="E157" s="20"/>
      <c r="F157" s="20" t="e">
        <f>VLOOKUP(E157,Lists!$D:$E,2,FALSE)</f>
        <v>#N/A</v>
      </c>
      <c r="G157" s="1" t="e">
        <f>VLOOKUP(Tabel1[[#This Row],[Ballenkar]],Lists!G:J,2,FALSE)</f>
        <v>#N/A</v>
      </c>
      <c r="H157" s="1" t="e">
        <f>VLOOKUP(F157,Lists!$G:$J,3,FALSE)</f>
        <v>#N/A</v>
      </c>
    </row>
    <row r="158" spans="1:8" outlineLevel="1" x14ac:dyDescent="0.25">
      <c r="A158" s="1" t="str">
        <f t="shared" si="3"/>
        <v>Do16.30 - 17.30T-VELD 6</v>
      </c>
      <c r="B158" s="20" t="s">
        <v>1</v>
      </c>
      <c r="C158" s="20" t="s">
        <v>27</v>
      </c>
      <c r="D158" s="20" t="s">
        <v>17</v>
      </c>
      <c r="E158" s="20"/>
      <c r="F158" s="20" t="e">
        <f>VLOOKUP(E158,Lists!$D:$E,2,FALSE)</f>
        <v>#N/A</v>
      </c>
      <c r="G158" s="1" t="e">
        <f>VLOOKUP(Tabel1[[#This Row],[Ballenkar]],Lists!G:J,2,FALSE)</f>
        <v>#N/A</v>
      </c>
      <c r="H158" s="1" t="e">
        <f>VLOOKUP(F158,Lists!$G:$J,3,FALSE)</f>
        <v>#N/A</v>
      </c>
    </row>
    <row r="159" spans="1:8" outlineLevel="1" x14ac:dyDescent="0.25">
      <c r="A159" s="1" t="str">
        <f t="shared" si="3"/>
        <v>Do17.45 - 18.45C-VELD 1</v>
      </c>
      <c r="B159" s="20" t="s">
        <v>1</v>
      </c>
      <c r="C159" s="20" t="s">
        <v>28</v>
      </c>
      <c r="D159" s="20" t="s">
        <v>22</v>
      </c>
      <c r="E159" s="20" t="s">
        <v>79</v>
      </c>
      <c r="F159" s="20" t="str">
        <f>VLOOKUP(E159,Lists!$D:$E,2,FALSE)</f>
        <v>Blauw 3</v>
      </c>
      <c r="G159" s="1" t="e">
        <f>VLOOKUP(Tabel1[[#This Row],[Ballenkar]],Lists!G:J,2,FALSE)</f>
        <v>#N/A</v>
      </c>
      <c r="H159" s="1" t="e">
        <f>VLOOKUP(F159,Lists!$G:$J,3,FALSE)</f>
        <v>#N/A</v>
      </c>
    </row>
    <row r="160" spans="1:8" outlineLevel="1" x14ac:dyDescent="0.25">
      <c r="A160" s="1" t="str">
        <f t="shared" si="3"/>
        <v>Do17.45 - 18.45C-VELD 2</v>
      </c>
      <c r="B160" s="20" t="s">
        <v>1</v>
      </c>
      <c r="C160" s="20" t="s">
        <v>28</v>
      </c>
      <c r="D160" s="20" t="s">
        <v>23</v>
      </c>
      <c r="E160" s="20" t="s">
        <v>229</v>
      </c>
      <c r="F160" s="20" t="str">
        <f>VLOOKUP(E160,Lists!$D:$E,2,FALSE)</f>
        <v>Blauw 3A</v>
      </c>
      <c r="G160" s="1" t="e">
        <f>VLOOKUP(Tabel1[[#This Row],[Ballenkar]],Lists!G:J,2,FALSE)</f>
        <v>#N/A</v>
      </c>
      <c r="H160" s="1" t="e">
        <f>VLOOKUP(F160,Lists!$G:$J,3,FALSE)</f>
        <v>#N/A</v>
      </c>
    </row>
    <row r="161" spans="1:10" outlineLevel="1" x14ac:dyDescent="0.25">
      <c r="A161" s="1" t="str">
        <f t="shared" si="3"/>
        <v>Do17.45 - 18.45C-VELD 3</v>
      </c>
      <c r="B161" s="20" t="s">
        <v>1</v>
      </c>
      <c r="C161" s="20" t="s">
        <v>28</v>
      </c>
      <c r="D161" s="20" t="s">
        <v>8</v>
      </c>
      <c r="E161" s="20" t="s">
        <v>202</v>
      </c>
      <c r="F161" s="20" t="str">
        <f>VLOOKUP(E161,Lists!$D:$E,2,FALSE)</f>
        <v>Blauw 1</v>
      </c>
      <c r="G161" s="1" t="e">
        <f>VLOOKUP(Tabel1[[#This Row],[Ballenkar]],Lists!G:J,2,FALSE)</f>
        <v>#N/A</v>
      </c>
      <c r="H161" s="1" t="e">
        <f>VLOOKUP(F161,Lists!$G:$J,3,FALSE)</f>
        <v>#N/A</v>
      </c>
    </row>
    <row r="162" spans="1:10" outlineLevel="1" x14ac:dyDescent="0.25">
      <c r="A162" s="1" t="str">
        <f t="shared" si="3"/>
        <v>Do17.45 - 18.45C-VELD 4</v>
      </c>
      <c r="B162" s="20" t="s">
        <v>1</v>
      </c>
      <c r="C162" s="20" t="s">
        <v>28</v>
      </c>
      <c r="D162" s="20" t="s">
        <v>9</v>
      </c>
      <c r="E162" s="20" t="s">
        <v>230</v>
      </c>
      <c r="F162" s="20" t="str">
        <f>VLOOKUP(E162,Lists!$D:$E,2,FALSE)</f>
        <v>Blauw 1A</v>
      </c>
      <c r="G162" s="1" t="e">
        <f>VLOOKUP(Tabel1[[#This Row],[Ballenkar]],Lists!G:J,2,FALSE)</f>
        <v>#N/A</v>
      </c>
      <c r="H162" s="1" t="e">
        <f>VLOOKUP(F162,Lists!$G:$J,3,FALSE)</f>
        <v>#N/A</v>
      </c>
    </row>
    <row r="163" spans="1:10" outlineLevel="1" x14ac:dyDescent="0.25">
      <c r="A163" s="1" t="str">
        <f t="shared" si="3"/>
        <v>Do17.45 - 18.45C-VELD 5</v>
      </c>
      <c r="B163" s="20" t="s">
        <v>1</v>
      </c>
      <c r="C163" s="20" t="s">
        <v>28</v>
      </c>
      <c r="D163" s="20" t="s">
        <v>10</v>
      </c>
      <c r="E163" s="20" t="s">
        <v>231</v>
      </c>
      <c r="F163" s="20" t="str">
        <f>VLOOKUP(E163,Lists!$D:$E,2,FALSE)</f>
        <v>Blauw 2</v>
      </c>
      <c r="G163" s="1" t="e">
        <f>VLOOKUP(Tabel1[[#This Row],[Ballenkar]],Lists!G:J,2,FALSE)</f>
        <v>#N/A</v>
      </c>
      <c r="H163" s="1" t="e">
        <f>VLOOKUP(F163,Lists!$G:$J,3,FALSE)</f>
        <v>#N/A</v>
      </c>
    </row>
    <row r="164" spans="1:10" outlineLevel="1" x14ac:dyDescent="0.25">
      <c r="A164" s="1" t="str">
        <f t="shared" si="3"/>
        <v>Do17.45 - 18.45C-VELD 6</v>
      </c>
      <c r="B164" s="20" t="s">
        <v>1</v>
      </c>
      <c r="C164" s="20" t="s">
        <v>28</v>
      </c>
      <c r="D164" s="20" t="s">
        <v>18</v>
      </c>
      <c r="E164" s="20" t="s">
        <v>232</v>
      </c>
      <c r="F164" s="20" t="str">
        <f>VLOOKUP(E164,Lists!$D:$E,2,FALSE)</f>
        <v>Blauw 2A</v>
      </c>
      <c r="G164" s="1" t="e">
        <f>VLOOKUP(Tabel1[[#This Row],[Ballenkar]],Lists!G:J,2,FALSE)</f>
        <v>#N/A</v>
      </c>
      <c r="H164" s="1" t="e">
        <f>VLOOKUP(F164,Lists!$G:$J,3,FALSE)</f>
        <v>#N/A</v>
      </c>
    </row>
    <row r="165" spans="1:10" outlineLevel="1" x14ac:dyDescent="0.25">
      <c r="A165" s="1" t="str">
        <f t="shared" si="3"/>
        <v>Do17.45 - 18.45T-VELD 1</v>
      </c>
      <c r="B165" s="20" t="s">
        <v>1</v>
      </c>
      <c r="C165" s="20" t="s">
        <v>28</v>
      </c>
      <c r="D165" s="20" t="s">
        <v>21</v>
      </c>
      <c r="E165" s="20" t="s">
        <v>82</v>
      </c>
      <c r="F165" s="20" t="str">
        <f>VLOOKUP(E165,Lists!$D:$E,2,FALSE)</f>
        <v>Blauw 6/6A</v>
      </c>
      <c r="G165" s="1" t="e">
        <f>VLOOKUP(Tabel1[[#This Row],[Ballenkar]],Lists!G:J,2,FALSE)</f>
        <v>#N/A</v>
      </c>
      <c r="H165" s="1" t="e">
        <f>VLOOKUP(F165,Lists!$G:$J,3,FALSE)</f>
        <v>#N/A</v>
      </c>
    </row>
    <row r="166" spans="1:10" outlineLevel="1" x14ac:dyDescent="0.25">
      <c r="A166" s="1" t="str">
        <f t="shared" si="3"/>
        <v>Do17.45 - 18.45T-VELD 2</v>
      </c>
      <c r="B166" s="20" t="s">
        <v>1</v>
      </c>
      <c r="C166" s="20" t="s">
        <v>28</v>
      </c>
      <c r="D166" s="20" t="s">
        <v>20</v>
      </c>
      <c r="E166" s="20" t="s">
        <v>77</v>
      </c>
      <c r="F166" s="20" t="str">
        <f>VLOOKUP(E166,Lists!$D:$E,2,FALSE)</f>
        <v>Blauw 5/5A</v>
      </c>
      <c r="G166" s="1" t="e">
        <f>VLOOKUP(Tabel1[[#This Row],[Ballenkar]],Lists!G:J,2,FALSE)</f>
        <v>#N/A</v>
      </c>
      <c r="H166" s="1" t="e">
        <f>VLOOKUP(F166,Lists!$G:$J,3,FALSE)</f>
        <v>#N/A</v>
      </c>
    </row>
    <row r="167" spans="1:10" outlineLevel="1" x14ac:dyDescent="0.25">
      <c r="A167" s="1" t="str">
        <f t="shared" si="3"/>
        <v>Do17.45 - 18.45T-VELD 3</v>
      </c>
      <c r="B167" s="20" t="s">
        <v>1</v>
      </c>
      <c r="C167" s="20" t="s">
        <v>28</v>
      </c>
      <c r="D167" s="20" t="s">
        <v>7</v>
      </c>
      <c r="E167" s="20" t="s">
        <v>88</v>
      </c>
      <c r="F167" s="20" t="str">
        <f>VLOOKUP(E167,Lists!$D:$E,2,FALSE)</f>
        <v>Goud 1</v>
      </c>
      <c r="G167" s="1" t="e">
        <f>VLOOKUP(Tabel1[[#This Row],[Ballenkar]],Lists!G:J,2,FALSE)</f>
        <v>#N/A</v>
      </c>
      <c r="H167" s="1" t="e">
        <f>VLOOKUP(F167,Lists!$G:$J,3,FALSE)</f>
        <v>#N/A</v>
      </c>
    </row>
    <row r="168" spans="1:10" outlineLevel="1" x14ac:dyDescent="0.25">
      <c r="A168" s="1" t="str">
        <f t="shared" si="3"/>
        <v>Do17.45 - 18.45T-VELD 4</v>
      </c>
      <c r="B168" s="20" t="s">
        <v>1</v>
      </c>
      <c r="C168" s="20" t="s">
        <v>28</v>
      </c>
      <c r="D168" s="20" t="s">
        <v>6</v>
      </c>
      <c r="E168" s="20"/>
      <c r="F168" s="20" t="e">
        <f>VLOOKUP(E168,Lists!$D:$E,2,FALSE)</f>
        <v>#N/A</v>
      </c>
      <c r="G168" s="1" t="e">
        <f>VLOOKUP(Tabel1[[#This Row],[Ballenkar]],Lists!G:J,2,FALSE)</f>
        <v>#N/A</v>
      </c>
      <c r="H168" s="1" t="e">
        <f>VLOOKUP(F168,Lists!$G:$J,3,FALSE)</f>
        <v>#N/A</v>
      </c>
      <c r="J168" s="1" t="s">
        <v>14</v>
      </c>
    </row>
    <row r="169" spans="1:10" outlineLevel="1" x14ac:dyDescent="0.25">
      <c r="A169" s="1" t="str">
        <f t="shared" si="3"/>
        <v>Do17.45 - 18.45T-VELD 5</v>
      </c>
      <c r="B169" s="20" t="s">
        <v>1</v>
      </c>
      <c r="C169" s="20" t="s">
        <v>28</v>
      </c>
      <c r="D169" s="20" t="s">
        <v>11</v>
      </c>
      <c r="E169" s="20"/>
      <c r="F169" s="20" t="e">
        <f>VLOOKUP(E169,Lists!$D:$E,2,FALSE)</f>
        <v>#N/A</v>
      </c>
      <c r="G169" s="1" t="e">
        <f>VLOOKUP(Tabel1[[#This Row],[Ballenkar]],Lists!G:J,2,FALSE)</f>
        <v>#N/A</v>
      </c>
      <c r="H169" s="1" t="e">
        <f>VLOOKUP(F169,Lists!$G:$J,3,FALSE)</f>
        <v>#N/A</v>
      </c>
    </row>
    <row r="170" spans="1:10" outlineLevel="1" x14ac:dyDescent="0.25">
      <c r="A170" s="1" t="str">
        <f t="shared" si="3"/>
        <v>Do17.45 - 18.45T-VELD 6</v>
      </c>
      <c r="B170" s="20" t="s">
        <v>1</v>
      </c>
      <c r="C170" s="20" t="s">
        <v>28</v>
      </c>
      <c r="D170" s="20" t="s">
        <v>17</v>
      </c>
      <c r="E170" s="20"/>
      <c r="F170" s="20" t="e">
        <f>VLOOKUP(E170,Lists!$D:$E,2,FALSE)</f>
        <v>#N/A</v>
      </c>
      <c r="G170" s="1" t="e">
        <f>VLOOKUP(Tabel1[[#This Row],[Ballenkar]],Lists!G:J,2,FALSE)</f>
        <v>#N/A</v>
      </c>
      <c r="H170" s="1" t="e">
        <f>VLOOKUP(F170,Lists!$G:$J,3,FALSE)</f>
        <v>#N/A</v>
      </c>
      <c r="J170" s="1" t="s">
        <v>14</v>
      </c>
    </row>
    <row r="171" spans="1:10" outlineLevel="1" x14ac:dyDescent="0.25">
      <c r="A171" s="1" t="str">
        <f t="shared" si="3"/>
        <v>Do19.00 - 20.00C-VELD 1</v>
      </c>
      <c r="B171" s="20" t="s">
        <v>1</v>
      </c>
      <c r="C171" s="20" t="s">
        <v>13</v>
      </c>
      <c r="D171" s="20" t="s">
        <v>22</v>
      </c>
      <c r="E171" s="20" t="s">
        <v>89</v>
      </c>
      <c r="F171" s="20" t="str">
        <f>VLOOKUP(E171,Lists!$D:$E,2,FALSE)</f>
        <v>Goud 4</v>
      </c>
      <c r="G171" s="1" t="e">
        <f>VLOOKUP(Tabel1[[#This Row],[Ballenkar]],Lists!G:J,2,FALSE)</f>
        <v>#N/A</v>
      </c>
      <c r="H171" s="1" t="e">
        <f>VLOOKUP(F171,Lists!$G:$J,3,FALSE)</f>
        <v>#N/A</v>
      </c>
      <c r="J171" s="1" t="s">
        <v>14</v>
      </c>
    </row>
    <row r="172" spans="1:10" outlineLevel="1" x14ac:dyDescent="0.25">
      <c r="A172" s="1" t="str">
        <f t="shared" si="3"/>
        <v>Do19.00 - 20.00C-VELD 2</v>
      </c>
      <c r="B172" s="20" t="s">
        <v>1</v>
      </c>
      <c r="C172" s="20" t="s">
        <v>13</v>
      </c>
      <c r="D172" s="20" t="s">
        <v>23</v>
      </c>
      <c r="E172" s="20" t="s">
        <v>89</v>
      </c>
      <c r="F172" s="20" t="str">
        <f>VLOOKUP(E172,Lists!$D:$E,2,FALSE)</f>
        <v>Goud 4</v>
      </c>
      <c r="G172" s="1" t="e">
        <f>VLOOKUP(Tabel1[[#This Row],[Ballenkar]],Lists!G:J,2,FALSE)</f>
        <v>#N/A</v>
      </c>
      <c r="H172" s="1" t="e">
        <f>VLOOKUP(F172,Lists!$G:$J,3,FALSE)</f>
        <v>#N/A</v>
      </c>
    </row>
    <row r="173" spans="1:10" outlineLevel="1" x14ac:dyDescent="0.25">
      <c r="A173" s="1" t="str">
        <f t="shared" si="3"/>
        <v>Do19.00 - 20.00C-VELD 3</v>
      </c>
      <c r="B173" s="20" t="s">
        <v>1</v>
      </c>
      <c r="C173" s="20" t="s">
        <v>13</v>
      </c>
      <c r="D173" s="20" t="s">
        <v>8</v>
      </c>
      <c r="E173" s="20" t="s">
        <v>91</v>
      </c>
      <c r="F173" s="20" t="str">
        <f>VLOOKUP(E173,Lists!$D:$E,2,FALSE)</f>
        <v>Goud 3</v>
      </c>
      <c r="G173" s="1" t="e">
        <f>VLOOKUP(Tabel1[[#This Row],[Ballenkar]],Lists!G:J,2,FALSE)</f>
        <v>#N/A</v>
      </c>
      <c r="H173" s="1" t="e">
        <f>VLOOKUP(F173,Lists!$G:$J,3,FALSE)</f>
        <v>#N/A</v>
      </c>
    </row>
    <row r="174" spans="1:10" outlineLevel="1" x14ac:dyDescent="0.25">
      <c r="A174" s="1" t="str">
        <f t="shared" si="3"/>
        <v>Do19.00 - 20.00C-VELD 4</v>
      </c>
      <c r="B174" s="20" t="s">
        <v>1</v>
      </c>
      <c r="C174" s="20" t="s">
        <v>13</v>
      </c>
      <c r="D174" s="20" t="s">
        <v>9</v>
      </c>
      <c r="E174" s="20" t="s">
        <v>91</v>
      </c>
      <c r="F174" s="20" t="str">
        <f>VLOOKUP(E174,Lists!$D:$E,2,FALSE)</f>
        <v>Goud 3</v>
      </c>
      <c r="G174" s="1" t="e">
        <f>VLOOKUP(Tabel1[[#This Row],[Ballenkar]],Lists!G:J,2,FALSE)</f>
        <v>#N/A</v>
      </c>
      <c r="H174" s="1" t="e">
        <f>VLOOKUP(F174,Lists!$G:$J,3,FALSE)</f>
        <v>#N/A</v>
      </c>
    </row>
    <row r="175" spans="1:10" outlineLevel="1" x14ac:dyDescent="0.25">
      <c r="A175" s="1" t="str">
        <f t="shared" si="3"/>
        <v>Do19.00 - 20.00T-VELD 1</v>
      </c>
      <c r="B175" s="20" t="s">
        <v>1</v>
      </c>
      <c r="C175" s="20" t="s">
        <v>13</v>
      </c>
      <c r="D175" s="20" t="s">
        <v>21</v>
      </c>
      <c r="E175" s="20" t="s">
        <v>86</v>
      </c>
      <c r="F175" s="20" t="str">
        <f>VLOOKUP(E175,Lists!$D:$E,2,FALSE)</f>
        <v>Goud 2</v>
      </c>
      <c r="G175" s="1" t="e">
        <f>VLOOKUP(Tabel1[[#This Row],[Ballenkar]],Lists!G:J,2,FALSE)</f>
        <v>#N/A</v>
      </c>
      <c r="H175" s="1" t="e">
        <f>VLOOKUP(F175,Lists!$G:$J,3,FALSE)</f>
        <v>#N/A</v>
      </c>
    </row>
    <row r="176" spans="1:10" outlineLevel="1" x14ac:dyDescent="0.25">
      <c r="A176" s="1" t="str">
        <f t="shared" si="3"/>
        <v>Do19.00 - 20.00T-VELD 2</v>
      </c>
      <c r="B176" s="20" t="s">
        <v>1</v>
      </c>
      <c r="C176" s="20" t="s">
        <v>13</v>
      </c>
      <c r="D176" s="20" t="s">
        <v>20</v>
      </c>
      <c r="E176" s="20" t="s">
        <v>86</v>
      </c>
      <c r="F176" s="20" t="str">
        <f>VLOOKUP(E176,Lists!$D:$E,2,FALSE)</f>
        <v>Goud 2</v>
      </c>
      <c r="G176" s="1" t="e">
        <f>VLOOKUP(Tabel1[[#This Row],[Ballenkar]],Lists!G:J,2,FALSE)</f>
        <v>#N/A</v>
      </c>
      <c r="H176" s="1" t="e">
        <f>VLOOKUP(F176,Lists!$G:$J,3,FALSE)</f>
        <v>#N/A</v>
      </c>
    </row>
    <row r="177" spans="1:8" outlineLevel="1" x14ac:dyDescent="0.25">
      <c r="A177" s="1" t="str">
        <f t="shared" si="3"/>
        <v>Do19.00 - 20.00T-VELD 3</v>
      </c>
      <c r="B177" s="20" t="s">
        <v>1</v>
      </c>
      <c r="C177" s="20" t="s">
        <v>13</v>
      </c>
      <c r="D177" s="20" t="s">
        <v>7</v>
      </c>
      <c r="E177" s="20" t="s">
        <v>84</v>
      </c>
      <c r="F177" s="20" t="str">
        <f>VLOOKUP(E177,Lists!$D:$E,2,FALSE)</f>
        <v>Goud 1</v>
      </c>
      <c r="G177" s="1" t="e">
        <f>VLOOKUP(Tabel1[[#This Row],[Ballenkar]],Lists!G:J,2,FALSE)</f>
        <v>#N/A</v>
      </c>
      <c r="H177" s="1" t="e">
        <f>VLOOKUP(F177,Lists!$G:$J,3,FALSE)</f>
        <v>#N/A</v>
      </c>
    </row>
    <row r="178" spans="1:8" outlineLevel="1" x14ac:dyDescent="0.25">
      <c r="A178" s="1" t="str">
        <f t="shared" si="3"/>
        <v>Do19.00 - 20.00T-VELD 4</v>
      </c>
      <c r="B178" s="20" t="s">
        <v>1</v>
      </c>
      <c r="C178" s="20" t="s">
        <v>13</v>
      </c>
      <c r="D178" s="20" t="s">
        <v>6</v>
      </c>
      <c r="E178" s="20" t="s">
        <v>84</v>
      </c>
      <c r="F178" s="20" t="str">
        <f>VLOOKUP(E178,Lists!$D:$E,2,FALSE)</f>
        <v>Goud 1</v>
      </c>
      <c r="G178" s="1" t="e">
        <f>VLOOKUP(Tabel1[[#This Row],[Ballenkar]],Lists!G:J,2,FALSE)</f>
        <v>#N/A</v>
      </c>
      <c r="H178" s="1" t="e">
        <f>VLOOKUP(F178,Lists!$G:$J,3,FALSE)</f>
        <v>#N/A</v>
      </c>
    </row>
    <row r="179" spans="1:8" outlineLevel="1" x14ac:dyDescent="0.25">
      <c r="A179" s="1" t="str">
        <f t="shared" ref="A179" si="4">CONCATENATE(B179,C179,D179)</f>
        <v>Do19.00 - 20.00T-VELD 6</v>
      </c>
      <c r="B179" s="20" t="s">
        <v>1</v>
      </c>
      <c r="C179" s="20" t="s">
        <v>13</v>
      </c>
      <c r="D179" s="20" t="s">
        <v>17</v>
      </c>
      <c r="E179" s="20" t="s">
        <v>80</v>
      </c>
      <c r="F179" s="20" t="str">
        <f>VLOOKUP(E179,Lists!$D:$E,2,FALSE)</f>
        <v>Blauw 1/1A</v>
      </c>
      <c r="G179" s="1" t="e">
        <f>VLOOKUP(Tabel1[[#This Row],[Ballenkar]],Lists!G:J,2,FALSE)</f>
        <v>#N/A</v>
      </c>
      <c r="H179" s="1" t="e">
        <f>VLOOKUP(F179,Lists!$G:$J,3,FALSE)</f>
        <v>#N/A</v>
      </c>
    </row>
    <row r="180" spans="1:8" outlineLevel="1" x14ac:dyDescent="0.25">
      <c r="A180" s="1" t="str">
        <f t="shared" si="3"/>
        <v>Do20.00 - 21.00C-VELD 1</v>
      </c>
      <c r="B180" s="20" t="s">
        <v>1</v>
      </c>
      <c r="C180" s="20" t="s">
        <v>15</v>
      </c>
      <c r="D180" s="20" t="s">
        <v>22</v>
      </c>
      <c r="E180" s="20" t="s">
        <v>92</v>
      </c>
      <c r="F180" s="20" t="str">
        <f>VLOOKUP(E180,Lists!$D:$E,2,FALSE)</f>
        <v>Selectie hok</v>
      </c>
      <c r="G180" s="1" t="e">
        <f>VLOOKUP(Tabel1[[#This Row],[Ballenkar]],Lists!G:J,2,FALSE)</f>
        <v>#N/A</v>
      </c>
      <c r="H180" s="1" t="e">
        <f>VLOOKUP(F180,Lists!$G:$J,3,FALSE)</f>
        <v>#N/A</v>
      </c>
    </row>
    <row r="181" spans="1:8" outlineLevel="1" x14ac:dyDescent="0.25">
      <c r="A181" s="1" t="str">
        <f t="shared" si="3"/>
        <v>Do20.00 - 21.00C-VELD 2</v>
      </c>
      <c r="B181" s="20" t="s">
        <v>1</v>
      </c>
      <c r="C181" s="20" t="s">
        <v>15</v>
      </c>
      <c r="D181" s="20" t="s">
        <v>23</v>
      </c>
      <c r="E181" s="20" t="s">
        <v>92</v>
      </c>
      <c r="F181" s="20" t="str">
        <f>VLOOKUP(E181,Lists!$D:$E,2,FALSE)</f>
        <v>Selectie hok</v>
      </c>
      <c r="G181" s="1" t="e">
        <f>VLOOKUP(Tabel1[[#This Row],[Ballenkar]],Lists!G:J,2,FALSE)</f>
        <v>#N/A</v>
      </c>
      <c r="H181" s="1" t="e">
        <f>VLOOKUP(F181,Lists!$G:$J,3,FALSE)</f>
        <v>#N/A</v>
      </c>
    </row>
    <row r="182" spans="1:8" outlineLevel="1" x14ac:dyDescent="0.25">
      <c r="A182" s="1" t="str">
        <f t="shared" si="3"/>
        <v>Do20.00 - 21.00C-VELD 3</v>
      </c>
      <c r="B182" s="20" t="s">
        <v>1</v>
      </c>
      <c r="C182" s="20" t="s">
        <v>15</v>
      </c>
      <c r="D182" s="20" t="s">
        <v>8</v>
      </c>
      <c r="E182" s="20" t="s">
        <v>92</v>
      </c>
      <c r="F182" s="20" t="str">
        <f>VLOOKUP(E182,Lists!$D:$E,2,FALSE)</f>
        <v>Selectie hok</v>
      </c>
      <c r="G182" s="1" t="e">
        <f>VLOOKUP(Tabel1[[#This Row],[Ballenkar]],Lists!G:J,2,FALSE)</f>
        <v>#N/A</v>
      </c>
      <c r="H182" s="1" t="e">
        <f>VLOOKUP(F182,Lists!$G:$J,3,FALSE)</f>
        <v>#N/A</v>
      </c>
    </row>
    <row r="183" spans="1:8" outlineLevel="1" x14ac:dyDescent="0.25">
      <c r="A183" s="1" t="str">
        <f t="shared" si="3"/>
        <v>Do20.00 - 21.00C-VELD 4</v>
      </c>
      <c r="B183" s="20" t="s">
        <v>1</v>
      </c>
      <c r="C183" s="20" t="s">
        <v>15</v>
      </c>
      <c r="D183" s="20" t="s">
        <v>9</v>
      </c>
      <c r="E183" s="20" t="s">
        <v>92</v>
      </c>
      <c r="F183" s="20" t="str">
        <f>VLOOKUP(E183,Lists!$D:$E,2,FALSE)</f>
        <v>Selectie hok</v>
      </c>
      <c r="G183" s="1" t="e">
        <f>VLOOKUP(Tabel1[[#This Row],[Ballenkar]],Lists!G:J,2,FALSE)</f>
        <v>#N/A</v>
      </c>
      <c r="H183" s="1" t="e">
        <f>VLOOKUP(F183,Lists!$G:$J,3,FALSE)</f>
        <v>#N/A</v>
      </c>
    </row>
    <row r="184" spans="1:8" outlineLevel="1" x14ac:dyDescent="0.25">
      <c r="A184" s="1" t="str">
        <f t="shared" si="3"/>
        <v>Do20.00 - 21.00T-VELD 1</v>
      </c>
      <c r="B184" s="20" t="s">
        <v>1</v>
      </c>
      <c r="C184" s="20" t="s">
        <v>15</v>
      </c>
      <c r="D184" s="20" t="s">
        <v>21</v>
      </c>
      <c r="E184" s="20" t="s">
        <v>238</v>
      </c>
      <c r="F184" s="20" t="str">
        <f>VLOOKUP(E184,Lists!$D:$E,2,FALSE)</f>
        <v>Goud 1</v>
      </c>
      <c r="G184" s="1" t="e">
        <f>VLOOKUP(Tabel1[[#This Row],[Ballenkar]],Lists!G:J,2,FALSE)</f>
        <v>#N/A</v>
      </c>
      <c r="H184" s="1" t="e">
        <f>VLOOKUP(F184,Lists!$G:$J,3,FALSE)</f>
        <v>#N/A</v>
      </c>
    </row>
    <row r="185" spans="1:8" outlineLevel="1" x14ac:dyDescent="0.25">
      <c r="A185" s="1" t="str">
        <f t="shared" si="3"/>
        <v>Do20.00 - 21.00T-VELD 2</v>
      </c>
      <c r="B185" s="20" t="s">
        <v>1</v>
      </c>
      <c r="C185" s="20" t="s">
        <v>15</v>
      </c>
      <c r="D185" s="20" t="s">
        <v>20</v>
      </c>
      <c r="E185" s="20" t="s">
        <v>238</v>
      </c>
      <c r="F185" s="20" t="str">
        <f>VLOOKUP(E185,Lists!$D:$E,2,FALSE)</f>
        <v>Goud 1</v>
      </c>
      <c r="G185" s="1" t="e">
        <f>VLOOKUP(Tabel1[[#This Row],[Ballenkar]],Lists!G:J,2,FALSE)</f>
        <v>#N/A</v>
      </c>
      <c r="H185" s="1" t="e">
        <f>VLOOKUP(F185,Lists!$G:$J,3,FALSE)</f>
        <v>#N/A</v>
      </c>
    </row>
    <row r="186" spans="1:8" outlineLevel="1" x14ac:dyDescent="0.25">
      <c r="A186" s="1" t="str">
        <f t="shared" si="3"/>
        <v>Do20.00 - 21.00T-VELD 3</v>
      </c>
      <c r="B186" s="20" t="s">
        <v>1</v>
      </c>
      <c r="C186" s="20" t="s">
        <v>15</v>
      </c>
      <c r="D186" s="20" t="s">
        <v>7</v>
      </c>
      <c r="E186" s="20" t="s">
        <v>93</v>
      </c>
      <c r="F186" s="20" t="str">
        <f>VLOOKUP(E186,Lists!$D:$E,2,FALSE)</f>
        <v>Goud 2</v>
      </c>
      <c r="G186" s="1" t="e">
        <f>VLOOKUP(Tabel1[[#This Row],[Ballenkar]],Lists!G:J,2,FALSE)</f>
        <v>#N/A</v>
      </c>
      <c r="H186" s="1" t="e">
        <f>VLOOKUP(F186,Lists!$G:$J,3,FALSE)</f>
        <v>#N/A</v>
      </c>
    </row>
    <row r="187" spans="1:8" outlineLevel="1" x14ac:dyDescent="0.25">
      <c r="A187" s="1" t="str">
        <f t="shared" si="3"/>
        <v>Do20.00 - 21.00T-VELD 4</v>
      </c>
      <c r="B187" s="20" t="s">
        <v>1</v>
      </c>
      <c r="C187" s="20" t="s">
        <v>15</v>
      </c>
      <c r="D187" s="20" t="s">
        <v>6</v>
      </c>
      <c r="E187" s="20" t="s">
        <v>93</v>
      </c>
      <c r="F187" s="20" t="str">
        <f>VLOOKUP(E187,Lists!$D:$E,2,FALSE)</f>
        <v>Goud 2</v>
      </c>
      <c r="G187" s="1" t="e">
        <f>VLOOKUP(Tabel1[[#This Row],[Ballenkar]],Lists!G:J,2,FALSE)</f>
        <v>#N/A</v>
      </c>
      <c r="H187" s="1" t="e">
        <f>VLOOKUP(F187,Lists!$G:$J,3,FALSE)</f>
        <v>#N/A</v>
      </c>
    </row>
    <row r="188" spans="1:8" outlineLevel="1" x14ac:dyDescent="0.25">
      <c r="A188" s="1" t="str">
        <f t="shared" si="3"/>
        <v>Do21.00 - 22.00C-VELD 1</v>
      </c>
      <c r="B188" s="20" t="s">
        <v>1</v>
      </c>
      <c r="C188" s="20" t="s">
        <v>16</v>
      </c>
      <c r="D188" s="20" t="s">
        <v>22</v>
      </c>
      <c r="E188" s="20" t="s">
        <v>92</v>
      </c>
      <c r="F188" s="20" t="str">
        <f>VLOOKUP(E188,Lists!$D:$E,2,FALSE)</f>
        <v>Selectie hok</v>
      </c>
      <c r="G188" s="1" t="e">
        <f>VLOOKUP(Tabel1[[#This Row],[Ballenkar]],Lists!G:J,2,FALSE)</f>
        <v>#N/A</v>
      </c>
      <c r="H188" s="1" t="e">
        <f>VLOOKUP(F188,Lists!$G:$J,3,FALSE)</f>
        <v>#N/A</v>
      </c>
    </row>
    <row r="189" spans="1:8" outlineLevel="1" x14ac:dyDescent="0.25">
      <c r="A189" s="1" t="str">
        <f t="shared" si="3"/>
        <v>Do21.00 - 22.00C-VELD 2</v>
      </c>
      <c r="B189" s="20" t="s">
        <v>1</v>
      </c>
      <c r="C189" s="20" t="s">
        <v>16</v>
      </c>
      <c r="D189" s="20" t="s">
        <v>23</v>
      </c>
      <c r="E189" s="20" t="s">
        <v>92</v>
      </c>
      <c r="F189" s="20" t="str">
        <f>VLOOKUP(E189,Lists!$D:$E,2,FALSE)</f>
        <v>Selectie hok</v>
      </c>
      <c r="G189" s="1" t="e">
        <f>VLOOKUP(Tabel1[[#This Row],[Ballenkar]],Lists!G:J,2,FALSE)</f>
        <v>#N/A</v>
      </c>
      <c r="H189" s="1" t="e">
        <f>VLOOKUP(F189,Lists!$G:$J,3,FALSE)</f>
        <v>#N/A</v>
      </c>
    </row>
    <row r="190" spans="1:8" outlineLevel="1" x14ac:dyDescent="0.25">
      <c r="A190" s="1" t="str">
        <f t="shared" si="3"/>
        <v>Do21.00 - 22.00C-VELD 3</v>
      </c>
      <c r="B190" s="20" t="s">
        <v>1</v>
      </c>
      <c r="C190" s="20" t="s">
        <v>16</v>
      </c>
      <c r="D190" s="20" t="s">
        <v>8</v>
      </c>
      <c r="E190" s="20" t="s">
        <v>92</v>
      </c>
      <c r="F190" s="20" t="str">
        <f>VLOOKUP(E190,Lists!$D:$E,2,FALSE)</f>
        <v>Selectie hok</v>
      </c>
      <c r="G190" s="1" t="e">
        <f>VLOOKUP(Tabel1[[#This Row],[Ballenkar]],Lists!G:J,2,FALSE)</f>
        <v>#N/A</v>
      </c>
      <c r="H190" s="1" t="e">
        <f>VLOOKUP(F190,Lists!$G:$J,3,FALSE)</f>
        <v>#N/A</v>
      </c>
    </row>
    <row r="191" spans="1:8" outlineLevel="1" x14ac:dyDescent="0.25">
      <c r="A191" s="1" t="str">
        <f t="shared" si="3"/>
        <v>Do21.00 - 22.00C-VELD 4</v>
      </c>
      <c r="B191" s="20" t="s">
        <v>1</v>
      </c>
      <c r="C191" s="20" t="s">
        <v>16</v>
      </c>
      <c r="D191" s="20" t="s">
        <v>9</v>
      </c>
      <c r="E191" s="20" t="s">
        <v>92</v>
      </c>
      <c r="F191" s="20" t="str">
        <f>VLOOKUP(E191,Lists!$D:$E,2,FALSE)</f>
        <v>Selectie hok</v>
      </c>
      <c r="G191" s="1" t="e">
        <f>VLOOKUP(Tabel1[[#This Row],[Ballenkar]],Lists!G:J,2,FALSE)</f>
        <v>#N/A</v>
      </c>
      <c r="H191" s="1" t="e">
        <f>VLOOKUP(F191,Lists!$G:$J,3,FALSE)</f>
        <v>#N/A</v>
      </c>
    </row>
    <row r="192" spans="1:8" outlineLevel="1" x14ac:dyDescent="0.25">
      <c r="A192" s="1" t="str">
        <f t="shared" si="3"/>
        <v>Do21.00 - 22.00T-VELD 1</v>
      </c>
      <c r="B192" s="20" t="s">
        <v>1</v>
      </c>
      <c r="C192" s="20" t="s">
        <v>16</v>
      </c>
      <c r="D192" s="20" t="s">
        <v>21</v>
      </c>
      <c r="E192" s="20" t="s">
        <v>238</v>
      </c>
      <c r="F192" s="20" t="str">
        <f>VLOOKUP(E192,Lists!$D:$E,2,FALSE)</f>
        <v>Goud 1</v>
      </c>
      <c r="G192" s="1" t="e">
        <f>VLOOKUP(Tabel1[[#This Row],[Ballenkar]],Lists!G:J,2,FALSE)</f>
        <v>#N/A</v>
      </c>
      <c r="H192" s="1" t="e">
        <f>VLOOKUP(F192,Lists!$G:$J,3,FALSE)</f>
        <v>#N/A</v>
      </c>
    </row>
    <row r="193" spans="1:8" outlineLevel="1" x14ac:dyDescent="0.25">
      <c r="A193" s="1" t="str">
        <f t="shared" si="3"/>
        <v>Do21.00 - 22.00T-VELD 2</v>
      </c>
      <c r="B193" s="20" t="s">
        <v>1</v>
      </c>
      <c r="C193" s="20" t="s">
        <v>16</v>
      </c>
      <c r="D193" s="20" t="s">
        <v>20</v>
      </c>
      <c r="E193" s="20" t="s">
        <v>238</v>
      </c>
      <c r="F193" s="20" t="str">
        <f>VLOOKUP(E193,Lists!$D:$E,2,FALSE)</f>
        <v>Goud 1</v>
      </c>
      <c r="G193" s="1" t="e">
        <f>VLOOKUP(Tabel1[[#This Row],[Ballenkar]],Lists!G:J,2,FALSE)</f>
        <v>#N/A</v>
      </c>
      <c r="H193" s="1" t="e">
        <f>VLOOKUP(F193,Lists!$G:$J,3,FALSE)</f>
        <v>#N/A</v>
      </c>
    </row>
    <row r="194" spans="1:8" outlineLevel="1" x14ac:dyDescent="0.25">
      <c r="A194" s="1" t="str">
        <f t="shared" si="3"/>
        <v>Do21.00 - 22.00T-VELD 3</v>
      </c>
      <c r="B194" s="20" t="s">
        <v>1</v>
      </c>
      <c r="C194" s="20" t="s">
        <v>16</v>
      </c>
      <c r="D194" s="20" t="s">
        <v>7</v>
      </c>
      <c r="E194" s="20" t="s">
        <v>93</v>
      </c>
      <c r="F194" s="20" t="str">
        <f>VLOOKUP(E194,Lists!$D:$E,2,FALSE)</f>
        <v>Goud 2</v>
      </c>
      <c r="G194" s="1" t="e">
        <f>VLOOKUP(Tabel1[[#This Row],[Ballenkar]],Lists!G:J,2,FALSE)</f>
        <v>#N/A</v>
      </c>
      <c r="H194" s="1" t="e">
        <f>VLOOKUP(F194,Lists!$G:$J,3,FALSE)</f>
        <v>#N/A</v>
      </c>
    </row>
    <row r="195" spans="1:8" outlineLevel="1" x14ac:dyDescent="0.25">
      <c r="A195" s="1" t="str">
        <f t="shared" si="3"/>
        <v>Do21.00 - 22.00T-VELD 4</v>
      </c>
      <c r="B195" s="20" t="s">
        <v>1</v>
      </c>
      <c r="C195" s="20" t="s">
        <v>16</v>
      </c>
      <c r="D195" s="20" t="s">
        <v>6</v>
      </c>
      <c r="E195" s="20" t="s">
        <v>93</v>
      </c>
      <c r="F195" s="20" t="str">
        <f>VLOOKUP(E195,Lists!$D:$E,2,FALSE)</f>
        <v>Goud 2</v>
      </c>
      <c r="G195" s="1" t="e">
        <f>VLOOKUP(Tabel1[[#This Row],[Ballenkar]],Lists!G:J,2,FALSE)</f>
        <v>#N/A</v>
      </c>
      <c r="H195" s="1" t="e">
        <f>VLOOKUP(F195,Lists!$G:$J,3,FALSE)</f>
        <v>#N/A</v>
      </c>
    </row>
    <row r="196" spans="1:8" outlineLevel="1" x14ac:dyDescent="0.25">
      <c r="A196" s="1" t="str">
        <f t="shared" ref="A196:A247" si="5">CONCATENATE(B196,C196,D196)</f>
        <v>Vr16.30 - 17.30C-VELD 1</v>
      </c>
      <c r="B196" s="20" t="s">
        <v>32</v>
      </c>
      <c r="C196" s="20" t="s">
        <v>27</v>
      </c>
      <c r="D196" s="20" t="s">
        <v>22</v>
      </c>
      <c r="E196" s="20"/>
      <c r="F196" s="20" t="e">
        <f>VLOOKUP(E196,Lists!$D:$E,2,FALSE)</f>
        <v>#N/A</v>
      </c>
      <c r="G196" s="1" t="e">
        <f>VLOOKUP(Tabel1[[#This Row],[Ballenkar]],Lists!G:J,2,FALSE)</f>
        <v>#N/A</v>
      </c>
      <c r="H196" s="1" t="e">
        <f>VLOOKUP(F196,Lists!$G:$J,3,FALSE)</f>
        <v>#N/A</v>
      </c>
    </row>
    <row r="197" spans="1:8" outlineLevel="1" x14ac:dyDescent="0.25">
      <c r="A197" s="1" t="str">
        <f t="shared" si="5"/>
        <v>Vr16.30 - 17.30C-VELD 2</v>
      </c>
      <c r="B197" s="20" t="s">
        <v>32</v>
      </c>
      <c r="C197" s="20" t="s">
        <v>27</v>
      </c>
      <c r="D197" s="20" t="s">
        <v>23</v>
      </c>
      <c r="E197" s="20"/>
      <c r="F197" s="20" t="e">
        <f>VLOOKUP(E197,Lists!$D:$E,2,FALSE)</f>
        <v>#N/A</v>
      </c>
      <c r="G197" s="1" t="e">
        <f>VLOOKUP(Tabel1[[#This Row],[Ballenkar]],Lists!G:J,2,FALSE)</f>
        <v>#N/A</v>
      </c>
      <c r="H197" s="1" t="e">
        <f>VLOOKUP(F197,Lists!$G:$J,3,FALSE)</f>
        <v>#N/A</v>
      </c>
    </row>
    <row r="198" spans="1:8" outlineLevel="1" x14ac:dyDescent="0.25">
      <c r="A198" s="1" t="str">
        <f t="shared" si="5"/>
        <v>Vr16.30 - 17.30C-VELD 3</v>
      </c>
      <c r="B198" s="20" t="s">
        <v>32</v>
      </c>
      <c r="C198" s="20" t="s">
        <v>27</v>
      </c>
      <c r="D198" s="20" t="s">
        <v>8</v>
      </c>
      <c r="E198" s="20"/>
      <c r="F198" s="20" t="e">
        <f>VLOOKUP(E198,Lists!$D:$E,2,FALSE)</f>
        <v>#N/A</v>
      </c>
      <c r="G198" s="1" t="e">
        <f>VLOOKUP(Tabel1[[#This Row],[Ballenkar]],Lists!G:J,2,FALSE)</f>
        <v>#N/A</v>
      </c>
      <c r="H198" s="1" t="e">
        <f>VLOOKUP(F198,Lists!$G:$J,3,FALSE)</f>
        <v>#N/A</v>
      </c>
    </row>
    <row r="199" spans="1:8" x14ac:dyDescent="0.25">
      <c r="A199" s="1" t="str">
        <f t="shared" si="5"/>
        <v>Vr16.30 - 17.30C-VELD 4</v>
      </c>
      <c r="B199" s="20" t="s">
        <v>32</v>
      </c>
      <c r="C199" s="20" t="s">
        <v>27</v>
      </c>
      <c r="D199" s="20" t="s">
        <v>9</v>
      </c>
      <c r="E199" s="20"/>
      <c r="F199" s="20" t="e">
        <f>VLOOKUP(E199,Lists!$D:$E,2,FALSE)</f>
        <v>#N/A</v>
      </c>
      <c r="G199" s="1" t="e">
        <f>VLOOKUP(Tabel1[[#This Row],[Ballenkar]],Lists!G:J,2,FALSE)</f>
        <v>#N/A</v>
      </c>
      <c r="H199" s="1" t="e">
        <f>VLOOKUP(F199,Lists!$G:$J,3,FALSE)</f>
        <v>#N/A</v>
      </c>
    </row>
    <row r="200" spans="1:8" outlineLevel="1" x14ac:dyDescent="0.25">
      <c r="A200" s="1" t="str">
        <f t="shared" si="5"/>
        <v>Vr16.30 - 17.30C-VELD 5</v>
      </c>
      <c r="B200" s="20" t="s">
        <v>32</v>
      </c>
      <c r="C200" s="20" t="s">
        <v>27</v>
      </c>
      <c r="D200" s="20" t="s">
        <v>10</v>
      </c>
      <c r="E200" s="20"/>
      <c r="F200" s="20" t="e">
        <f>VLOOKUP(E200,Lists!$D:$E,2,FALSE)</f>
        <v>#N/A</v>
      </c>
      <c r="G200" s="1" t="e">
        <f>VLOOKUP(Tabel1[[#This Row],[Ballenkar]],Lists!G:J,2,FALSE)</f>
        <v>#N/A</v>
      </c>
      <c r="H200" s="1" t="e">
        <f>VLOOKUP(F200,Lists!$G:$J,3,FALSE)</f>
        <v>#N/A</v>
      </c>
    </row>
    <row r="201" spans="1:8" outlineLevel="1" x14ac:dyDescent="0.25">
      <c r="A201" s="1" t="str">
        <f t="shared" si="5"/>
        <v>Vr16.30 - 17.30C-VELD 6</v>
      </c>
      <c r="B201" s="20" t="s">
        <v>32</v>
      </c>
      <c r="C201" s="20" t="s">
        <v>27</v>
      </c>
      <c r="D201" s="20" t="s">
        <v>18</v>
      </c>
      <c r="E201" s="20"/>
      <c r="F201" s="20" t="e">
        <f>VLOOKUP(E201,Lists!$D:$E,2,FALSE)</f>
        <v>#N/A</v>
      </c>
      <c r="G201" s="1" t="e">
        <f>VLOOKUP(Tabel1[[#This Row],[Ballenkar]],Lists!G:J,2,FALSE)</f>
        <v>#N/A</v>
      </c>
      <c r="H201" s="1" t="e">
        <f>VLOOKUP(F201,Lists!$G:$J,3,FALSE)</f>
        <v>#N/A</v>
      </c>
    </row>
    <row r="202" spans="1:8" outlineLevel="1" x14ac:dyDescent="0.25">
      <c r="A202" s="1" t="str">
        <f t="shared" si="5"/>
        <v>Vr16.30 - 17.30T-VELD 1</v>
      </c>
      <c r="B202" s="20" t="s">
        <v>32</v>
      </c>
      <c r="C202" s="20" t="s">
        <v>27</v>
      </c>
      <c r="D202" s="20" t="s">
        <v>21</v>
      </c>
      <c r="E202" s="20"/>
      <c r="F202" s="20" t="e">
        <f>VLOOKUP(E202,Lists!$D:$E,2,FALSE)</f>
        <v>#N/A</v>
      </c>
      <c r="G202" s="1" t="e">
        <f>VLOOKUP(Tabel1[[#This Row],[Ballenkar]],Lists!G:J,2,FALSE)</f>
        <v>#N/A</v>
      </c>
      <c r="H202" s="1" t="e">
        <f>VLOOKUP(F202,Lists!$G:$J,3,FALSE)</f>
        <v>#N/A</v>
      </c>
    </row>
    <row r="203" spans="1:8" outlineLevel="1" x14ac:dyDescent="0.25">
      <c r="A203" s="1" t="str">
        <f t="shared" si="5"/>
        <v>Vr16.30 - 17.30T-VELD 2</v>
      </c>
      <c r="B203" s="20" t="s">
        <v>32</v>
      </c>
      <c r="C203" s="20" t="s">
        <v>27</v>
      </c>
      <c r="D203" s="20" t="s">
        <v>20</v>
      </c>
      <c r="E203" s="20"/>
      <c r="F203" s="20" t="e">
        <f>VLOOKUP(E203,Lists!$D:$E,2,FALSE)</f>
        <v>#N/A</v>
      </c>
      <c r="G203" s="1" t="e">
        <f>VLOOKUP(Tabel1[[#This Row],[Ballenkar]],Lists!G:J,2,FALSE)</f>
        <v>#N/A</v>
      </c>
      <c r="H203" s="1" t="e">
        <f>VLOOKUP(F203,Lists!$G:$J,3,FALSE)</f>
        <v>#N/A</v>
      </c>
    </row>
    <row r="204" spans="1:8" outlineLevel="1" x14ac:dyDescent="0.25">
      <c r="A204" s="1" t="str">
        <f t="shared" si="5"/>
        <v>Vr16.30 - 17.30T-VELD 3</v>
      </c>
      <c r="B204" s="20" t="s">
        <v>32</v>
      </c>
      <c r="C204" s="20" t="s">
        <v>27</v>
      </c>
      <c r="D204" s="20" t="s">
        <v>7</v>
      </c>
      <c r="E204" s="20"/>
      <c r="F204" s="20" t="e">
        <f>VLOOKUP(E204,Lists!$D:$E,2,FALSE)</f>
        <v>#N/A</v>
      </c>
      <c r="G204" s="1" t="e">
        <f>VLOOKUP(Tabel1[[#This Row],[Ballenkar]],Lists!G:J,2,FALSE)</f>
        <v>#N/A</v>
      </c>
      <c r="H204" s="1" t="e">
        <f>VLOOKUP(F204,Lists!$G:$J,3,FALSE)</f>
        <v>#N/A</v>
      </c>
    </row>
    <row r="205" spans="1:8" outlineLevel="1" x14ac:dyDescent="0.25">
      <c r="A205" s="1" t="str">
        <f t="shared" si="5"/>
        <v>Vr16.30 - 17.30T-VELD 4</v>
      </c>
      <c r="B205" s="20" t="s">
        <v>32</v>
      </c>
      <c r="C205" s="20" t="s">
        <v>27</v>
      </c>
      <c r="D205" s="20" t="s">
        <v>6</v>
      </c>
      <c r="E205" s="20"/>
      <c r="F205" s="20" t="e">
        <f>VLOOKUP(E205,Lists!$D:$E,2,FALSE)</f>
        <v>#N/A</v>
      </c>
      <c r="G205" s="1" t="e">
        <f>VLOOKUP(Tabel1[[#This Row],[Ballenkar]],Lists!G:J,2,FALSE)</f>
        <v>#N/A</v>
      </c>
      <c r="H205" s="1" t="e">
        <f>VLOOKUP(F205,Lists!$G:$J,3,FALSE)</f>
        <v>#N/A</v>
      </c>
    </row>
    <row r="206" spans="1:8" outlineLevel="1" x14ac:dyDescent="0.25">
      <c r="A206" s="1" t="str">
        <f t="shared" si="5"/>
        <v>Vr16.30 - 17.30T-VELD 5</v>
      </c>
      <c r="B206" s="20" t="s">
        <v>32</v>
      </c>
      <c r="C206" s="20" t="s">
        <v>27</v>
      </c>
      <c r="D206" s="20" t="s">
        <v>11</v>
      </c>
      <c r="E206" s="20"/>
      <c r="F206" s="20" t="e">
        <f>VLOOKUP(E206,Lists!$D:$E,2,FALSE)</f>
        <v>#N/A</v>
      </c>
      <c r="G206" s="1" t="e">
        <f>VLOOKUP(Tabel1[[#This Row],[Ballenkar]],Lists!G:J,2,FALSE)</f>
        <v>#N/A</v>
      </c>
      <c r="H206" s="1" t="e">
        <f>VLOOKUP(F206,Lists!$G:$J,3,FALSE)</f>
        <v>#N/A</v>
      </c>
    </row>
    <row r="207" spans="1:8" outlineLevel="1" x14ac:dyDescent="0.25">
      <c r="A207" s="1" t="str">
        <f t="shared" si="5"/>
        <v>Vr16.30 - 17.30T-VELD 6</v>
      </c>
      <c r="B207" s="20" t="s">
        <v>32</v>
      </c>
      <c r="C207" s="20" t="s">
        <v>27</v>
      </c>
      <c r="D207" s="20" t="s">
        <v>17</v>
      </c>
      <c r="E207" s="20"/>
      <c r="F207" s="20" t="e">
        <f>VLOOKUP(E207,Lists!$D:$E,2,FALSE)</f>
        <v>#N/A</v>
      </c>
      <c r="G207" s="1" t="e">
        <f>VLOOKUP(Tabel1[[#This Row],[Ballenkar]],Lists!G:J,2,FALSE)</f>
        <v>#N/A</v>
      </c>
      <c r="H207" s="1" t="e">
        <f>VLOOKUP(F207,Lists!$G:$J,3,FALSE)</f>
        <v>#N/A</v>
      </c>
    </row>
    <row r="208" spans="1:8" outlineLevel="1" x14ac:dyDescent="0.25">
      <c r="A208" s="1" t="str">
        <f t="shared" si="5"/>
        <v>Vr17.45 - 18.45C-VELD 1</v>
      </c>
      <c r="B208" s="20" t="s">
        <v>32</v>
      </c>
      <c r="C208" s="20" t="s">
        <v>28</v>
      </c>
      <c r="D208" s="20" t="s">
        <v>22</v>
      </c>
      <c r="E208" s="20"/>
      <c r="F208" s="20" t="e">
        <f>VLOOKUP(E208,Lists!$D:$E,2,FALSE)</f>
        <v>#N/A</v>
      </c>
      <c r="G208" s="1" t="e">
        <f>VLOOKUP(Tabel1[[#This Row],[Ballenkar]],Lists!G:J,2,FALSE)</f>
        <v>#N/A</v>
      </c>
      <c r="H208" s="1" t="e">
        <f>VLOOKUP(F208,Lists!$G:$J,3,FALSE)</f>
        <v>#N/A</v>
      </c>
    </row>
    <row r="209" spans="1:8" outlineLevel="1" x14ac:dyDescent="0.25">
      <c r="A209" s="1" t="str">
        <f t="shared" si="5"/>
        <v>Vr17.45 - 18.45C-VELD 2</v>
      </c>
      <c r="B209" s="20" t="s">
        <v>32</v>
      </c>
      <c r="C209" s="20" t="s">
        <v>28</v>
      </c>
      <c r="D209" s="20" t="s">
        <v>23</v>
      </c>
      <c r="E209" s="20"/>
      <c r="F209" s="20" t="e">
        <f>VLOOKUP(E209,Lists!$D:$E,2,FALSE)</f>
        <v>#N/A</v>
      </c>
      <c r="G209" s="1" t="e">
        <f>VLOOKUP(Tabel1[[#This Row],[Ballenkar]],Lists!G:J,2,FALSE)</f>
        <v>#N/A</v>
      </c>
      <c r="H209" s="1" t="e">
        <f>VLOOKUP(F209,Lists!$G:$J,3,FALSE)</f>
        <v>#N/A</v>
      </c>
    </row>
    <row r="210" spans="1:8" outlineLevel="1" x14ac:dyDescent="0.25">
      <c r="A210" s="1" t="str">
        <f t="shared" si="5"/>
        <v>Vr17.45 - 18.45C-VELD 3</v>
      </c>
      <c r="B210" s="20" t="s">
        <v>32</v>
      </c>
      <c r="C210" s="20" t="s">
        <v>28</v>
      </c>
      <c r="D210" s="20" t="s">
        <v>8</v>
      </c>
      <c r="E210" s="20"/>
      <c r="F210" s="20" t="e">
        <f>VLOOKUP(E210,Lists!$D:$E,2,FALSE)</f>
        <v>#N/A</v>
      </c>
      <c r="G210" s="1" t="e">
        <f>VLOOKUP(Tabel1[[#This Row],[Ballenkar]],Lists!G:J,2,FALSE)</f>
        <v>#N/A</v>
      </c>
      <c r="H210" s="1" t="e">
        <f>VLOOKUP(F210,Lists!$G:$J,3,FALSE)</f>
        <v>#N/A</v>
      </c>
    </row>
    <row r="211" spans="1:8" outlineLevel="1" x14ac:dyDescent="0.25">
      <c r="A211" s="1" t="str">
        <f t="shared" si="5"/>
        <v>Vr17.45 - 18.45C-VELD 4</v>
      </c>
      <c r="B211" s="20" t="s">
        <v>32</v>
      </c>
      <c r="C211" s="20" t="s">
        <v>28</v>
      </c>
      <c r="D211" s="20" t="s">
        <v>9</v>
      </c>
      <c r="E211" s="20"/>
      <c r="F211" s="20" t="e">
        <f>VLOOKUP(E211,Lists!$D:$E,2,FALSE)</f>
        <v>#N/A</v>
      </c>
      <c r="G211" s="1" t="e">
        <f>VLOOKUP(Tabel1[[#This Row],[Ballenkar]],Lists!G:J,2,FALSE)</f>
        <v>#N/A</v>
      </c>
      <c r="H211" s="1" t="e">
        <f>VLOOKUP(F211,Lists!$G:$J,3,FALSE)</f>
        <v>#N/A</v>
      </c>
    </row>
    <row r="212" spans="1:8" outlineLevel="1" x14ac:dyDescent="0.25">
      <c r="A212" s="1" t="str">
        <f t="shared" si="5"/>
        <v>Vr17.45 - 18.45C-VELD 5</v>
      </c>
      <c r="B212" s="20" t="s">
        <v>32</v>
      </c>
      <c r="C212" s="20" t="s">
        <v>28</v>
      </c>
      <c r="D212" s="20" t="s">
        <v>10</v>
      </c>
      <c r="E212" s="20"/>
      <c r="F212" s="20" t="e">
        <f>VLOOKUP(E212,Lists!$D:$E,2,FALSE)</f>
        <v>#N/A</v>
      </c>
      <c r="G212" s="1" t="e">
        <f>VLOOKUP(Tabel1[[#This Row],[Ballenkar]],Lists!G:J,2,FALSE)</f>
        <v>#N/A</v>
      </c>
      <c r="H212" s="1" t="e">
        <f>VLOOKUP(F212,Lists!$G:$J,3,FALSE)</f>
        <v>#N/A</v>
      </c>
    </row>
    <row r="213" spans="1:8" outlineLevel="1" x14ac:dyDescent="0.25">
      <c r="A213" s="1" t="str">
        <f t="shared" si="5"/>
        <v>Vr17.45 - 18.45C-VELD 6</v>
      </c>
      <c r="B213" s="20" t="s">
        <v>32</v>
      </c>
      <c r="C213" s="20" t="s">
        <v>28</v>
      </c>
      <c r="D213" s="20" t="s">
        <v>18</v>
      </c>
      <c r="E213" s="20"/>
      <c r="F213" s="20" t="e">
        <f>VLOOKUP(E213,Lists!$D:$E,2,FALSE)</f>
        <v>#N/A</v>
      </c>
      <c r="G213" s="1" t="e">
        <f>VLOOKUP(Tabel1[[#This Row],[Ballenkar]],Lists!G:J,2,FALSE)</f>
        <v>#N/A</v>
      </c>
      <c r="H213" s="1" t="e">
        <f>VLOOKUP(F213,Lists!$G:$J,3,FALSE)</f>
        <v>#N/A</v>
      </c>
    </row>
    <row r="214" spans="1:8" outlineLevel="1" x14ac:dyDescent="0.25">
      <c r="A214" s="1" t="str">
        <f t="shared" si="5"/>
        <v>Vr17.45 - 18.45T-VELD 1</v>
      </c>
      <c r="B214" s="20" t="s">
        <v>32</v>
      </c>
      <c r="C214" s="20" t="s">
        <v>28</v>
      </c>
      <c r="D214" s="20" t="s">
        <v>21</v>
      </c>
      <c r="E214" s="20"/>
      <c r="F214" s="20" t="e">
        <f>VLOOKUP(E214,Lists!$D:$E,2,FALSE)</f>
        <v>#N/A</v>
      </c>
      <c r="G214" s="1" t="e">
        <f>VLOOKUP(Tabel1[[#This Row],[Ballenkar]],Lists!G:J,2,FALSE)</f>
        <v>#N/A</v>
      </c>
      <c r="H214" s="1" t="e">
        <f>VLOOKUP(F214,Lists!$G:$J,3,FALSE)</f>
        <v>#N/A</v>
      </c>
    </row>
    <row r="215" spans="1:8" outlineLevel="1" x14ac:dyDescent="0.25">
      <c r="A215" s="1" t="str">
        <f t="shared" si="5"/>
        <v>Vr17.45 - 18.45T-VELD 2</v>
      </c>
      <c r="B215" s="20" t="s">
        <v>32</v>
      </c>
      <c r="C215" s="20" t="s">
        <v>28</v>
      </c>
      <c r="D215" s="20" t="s">
        <v>20</v>
      </c>
      <c r="E215" s="20"/>
      <c r="F215" s="20" t="e">
        <f>VLOOKUP(E215,Lists!$D:$E,2,FALSE)</f>
        <v>#N/A</v>
      </c>
      <c r="G215" s="1" t="e">
        <f>VLOOKUP(Tabel1[[#This Row],[Ballenkar]],Lists!G:J,2,FALSE)</f>
        <v>#N/A</v>
      </c>
      <c r="H215" s="1" t="e">
        <f>VLOOKUP(F215,Lists!$G:$J,3,FALSE)</f>
        <v>#N/A</v>
      </c>
    </row>
    <row r="216" spans="1:8" outlineLevel="1" x14ac:dyDescent="0.25">
      <c r="A216" s="1" t="str">
        <f t="shared" si="5"/>
        <v>Vr17.45 - 18.45T-VELD 3</v>
      </c>
      <c r="B216" s="20" t="s">
        <v>32</v>
      </c>
      <c r="C216" s="20" t="s">
        <v>28</v>
      </c>
      <c r="D216" s="20" t="s">
        <v>7</v>
      </c>
      <c r="E216" s="20"/>
      <c r="F216" s="20" t="e">
        <f>VLOOKUP(E216,Lists!$D:$E,2,FALSE)</f>
        <v>#N/A</v>
      </c>
      <c r="G216" s="1" t="e">
        <f>VLOOKUP(Tabel1[[#This Row],[Ballenkar]],Lists!G:J,2,FALSE)</f>
        <v>#N/A</v>
      </c>
      <c r="H216" s="1" t="e">
        <f>VLOOKUP(F216,Lists!$G:$J,3,FALSE)</f>
        <v>#N/A</v>
      </c>
    </row>
    <row r="217" spans="1:8" outlineLevel="1" x14ac:dyDescent="0.25">
      <c r="A217" s="1" t="str">
        <f t="shared" si="5"/>
        <v>Vr17.45 - 18.45T-VELD 4</v>
      </c>
      <c r="B217" s="20" t="s">
        <v>32</v>
      </c>
      <c r="C217" s="20" t="s">
        <v>28</v>
      </c>
      <c r="D217" s="20" t="s">
        <v>6</v>
      </c>
      <c r="E217" s="20"/>
      <c r="F217" s="20" t="e">
        <f>VLOOKUP(E217,Lists!$D:$E,2,FALSE)</f>
        <v>#N/A</v>
      </c>
      <c r="G217" s="1" t="e">
        <f>VLOOKUP(Tabel1[[#This Row],[Ballenkar]],Lists!G:J,2,FALSE)</f>
        <v>#N/A</v>
      </c>
      <c r="H217" s="1" t="e">
        <f>VLOOKUP(F217,Lists!$G:$J,3,FALSE)</f>
        <v>#N/A</v>
      </c>
    </row>
    <row r="218" spans="1:8" outlineLevel="1" x14ac:dyDescent="0.25">
      <c r="A218" s="1" t="str">
        <f t="shared" si="5"/>
        <v>Vr17.45 - 18.45T-VELD 5</v>
      </c>
      <c r="B218" s="20" t="s">
        <v>32</v>
      </c>
      <c r="C218" s="20" t="s">
        <v>28</v>
      </c>
      <c r="D218" s="20" t="s">
        <v>11</v>
      </c>
      <c r="E218" s="20"/>
      <c r="F218" s="20" t="e">
        <f>VLOOKUP(E218,Lists!$D:$E,2,FALSE)</f>
        <v>#N/A</v>
      </c>
      <c r="G218" s="1" t="e">
        <f>VLOOKUP(Tabel1[[#This Row],[Ballenkar]],Lists!G:J,2,FALSE)</f>
        <v>#N/A</v>
      </c>
      <c r="H218" s="1" t="e">
        <f>VLOOKUP(F218,Lists!$G:$J,3,FALSE)</f>
        <v>#N/A</v>
      </c>
    </row>
    <row r="219" spans="1:8" outlineLevel="1" x14ac:dyDescent="0.25">
      <c r="A219" s="1" t="str">
        <f t="shared" si="5"/>
        <v>Vr17.45 - 18.45T-VELD 6</v>
      </c>
      <c r="B219" s="20" t="s">
        <v>32</v>
      </c>
      <c r="C219" s="20" t="s">
        <v>28</v>
      </c>
      <c r="D219" s="20" t="s">
        <v>17</v>
      </c>
      <c r="E219" s="20"/>
      <c r="F219" s="20" t="e">
        <f>VLOOKUP(E219,Lists!$D:$E,2,FALSE)</f>
        <v>#N/A</v>
      </c>
      <c r="G219" s="1" t="e">
        <f>VLOOKUP(Tabel1[[#This Row],[Ballenkar]],Lists!G:J,2,FALSE)</f>
        <v>#N/A</v>
      </c>
      <c r="H219" s="1" t="e">
        <f>VLOOKUP(F219,Lists!$G:$J,3,FALSE)</f>
        <v>#N/A</v>
      </c>
    </row>
    <row r="220" spans="1:8" outlineLevel="1" x14ac:dyDescent="0.25">
      <c r="A220" s="1" t="str">
        <f t="shared" si="5"/>
        <v>Vr19.00 - 20.00C-VELD 1</v>
      </c>
      <c r="B220" s="20" t="s">
        <v>32</v>
      </c>
      <c r="C220" s="20" t="s">
        <v>13</v>
      </c>
      <c r="D220" s="20" t="s">
        <v>22</v>
      </c>
      <c r="E220" s="20"/>
      <c r="F220" s="20" t="e">
        <f>VLOOKUP(E220,Lists!$D:$E,2,FALSE)</f>
        <v>#N/A</v>
      </c>
      <c r="G220" s="1" t="e">
        <f>VLOOKUP(Tabel1[[#This Row],[Ballenkar]],Lists!G:J,2,FALSE)</f>
        <v>#N/A</v>
      </c>
      <c r="H220" s="1" t="e">
        <f>VLOOKUP(F220,Lists!$G:$J,3,FALSE)</f>
        <v>#N/A</v>
      </c>
    </row>
    <row r="221" spans="1:8" outlineLevel="1" x14ac:dyDescent="0.25">
      <c r="A221" s="1" t="str">
        <f t="shared" si="5"/>
        <v>Vr19.00 - 20.00C-VELD 2</v>
      </c>
      <c r="B221" s="20" t="s">
        <v>32</v>
      </c>
      <c r="C221" s="20" t="s">
        <v>13</v>
      </c>
      <c r="D221" s="20" t="s">
        <v>23</v>
      </c>
      <c r="E221" s="20"/>
      <c r="F221" s="20" t="e">
        <f>VLOOKUP(E221,Lists!$D:$E,2,FALSE)</f>
        <v>#N/A</v>
      </c>
      <c r="G221" s="1" t="e">
        <f>VLOOKUP(Tabel1[[#This Row],[Ballenkar]],Lists!G:J,2,FALSE)</f>
        <v>#N/A</v>
      </c>
      <c r="H221" s="1" t="e">
        <f>VLOOKUP(F221,Lists!$G:$J,3,FALSE)</f>
        <v>#N/A</v>
      </c>
    </row>
    <row r="222" spans="1:8" outlineLevel="1" x14ac:dyDescent="0.25">
      <c r="A222" s="1" t="str">
        <f t="shared" si="5"/>
        <v>Vr19.00 - 20.00C-VELD 3</v>
      </c>
      <c r="B222" s="20" t="s">
        <v>32</v>
      </c>
      <c r="C222" s="20" t="s">
        <v>13</v>
      </c>
      <c r="D222" s="20" t="s">
        <v>8</v>
      </c>
      <c r="E222" s="20" t="s">
        <v>204</v>
      </c>
      <c r="F222" s="20" t="str">
        <f>VLOOKUP(E222,Lists!$D:$E,2,FALSE)</f>
        <v>Goud 6</v>
      </c>
      <c r="G222" s="1" t="e">
        <f>VLOOKUP(Tabel1[[#This Row],[Ballenkar]],Lists!G:J,2,FALSE)</f>
        <v>#N/A</v>
      </c>
      <c r="H222" s="1" t="e">
        <f>VLOOKUP(F222,Lists!$G:$J,3,FALSE)</f>
        <v>#N/A</v>
      </c>
    </row>
    <row r="223" spans="1:8" outlineLevel="1" x14ac:dyDescent="0.25">
      <c r="A223" s="1" t="str">
        <f t="shared" si="5"/>
        <v>Vr19.00 - 20.00C-VELD 4</v>
      </c>
      <c r="B223" s="20" t="s">
        <v>32</v>
      </c>
      <c r="C223" s="20" t="s">
        <v>13</v>
      </c>
      <c r="D223" s="20" t="s">
        <v>9</v>
      </c>
      <c r="E223" s="20" t="s">
        <v>204</v>
      </c>
      <c r="F223" s="20" t="str">
        <f>VLOOKUP(E223,Lists!$D:$E,2,FALSE)</f>
        <v>Goud 6</v>
      </c>
      <c r="G223" s="1" t="e">
        <f>VLOOKUP(Tabel1[[#This Row],[Ballenkar]],Lists!G:J,2,FALSE)</f>
        <v>#N/A</v>
      </c>
      <c r="H223" s="1" t="e">
        <f>VLOOKUP(F223,Lists!$G:$J,3,FALSE)</f>
        <v>#N/A</v>
      </c>
    </row>
    <row r="224" spans="1:8" outlineLevel="1" x14ac:dyDescent="0.25">
      <c r="A224" s="1" t="str">
        <f t="shared" si="5"/>
        <v>Vr19.00 - 20.00T-VELD 1</v>
      </c>
      <c r="B224" s="20" t="s">
        <v>32</v>
      </c>
      <c r="C224" s="20" t="s">
        <v>13</v>
      </c>
      <c r="D224" s="20" t="s">
        <v>21</v>
      </c>
      <c r="E224" s="20"/>
      <c r="F224" s="20" t="e">
        <f>VLOOKUP(E224,Lists!$D:$E,2,FALSE)</f>
        <v>#N/A</v>
      </c>
      <c r="G224" s="1" t="e">
        <f>VLOOKUP(Tabel1[[#This Row],[Ballenkar]],Lists!G:J,2,FALSE)</f>
        <v>#N/A</v>
      </c>
      <c r="H224" s="1" t="e">
        <f>VLOOKUP(F224,Lists!$G:$J,3,FALSE)</f>
        <v>#N/A</v>
      </c>
    </row>
    <row r="225" spans="1:8" outlineLevel="1" x14ac:dyDescent="0.25">
      <c r="A225" s="1" t="str">
        <f t="shared" si="5"/>
        <v>Vr19.00 - 20.00T-VELD 2</v>
      </c>
      <c r="B225" s="20" t="s">
        <v>32</v>
      </c>
      <c r="C225" s="20" t="s">
        <v>13</v>
      </c>
      <c r="D225" s="20" t="s">
        <v>20</v>
      </c>
      <c r="E225" s="20"/>
      <c r="F225" s="20" t="e">
        <f>VLOOKUP(E225,Lists!$D:$E,2,FALSE)</f>
        <v>#N/A</v>
      </c>
      <c r="G225" s="1" t="e">
        <f>VLOOKUP(Tabel1[[#This Row],[Ballenkar]],Lists!G:J,2,FALSE)</f>
        <v>#N/A</v>
      </c>
      <c r="H225" s="1" t="e">
        <f>VLOOKUP(F225,Lists!$G:$J,3,FALSE)</f>
        <v>#N/A</v>
      </c>
    </row>
    <row r="226" spans="1:8" outlineLevel="1" x14ac:dyDescent="0.25">
      <c r="A226" s="1" t="str">
        <f t="shared" si="5"/>
        <v>Vr19.00 - 20.00T-VELD 3</v>
      </c>
      <c r="B226" s="20" t="s">
        <v>32</v>
      </c>
      <c r="C226" s="20" t="s">
        <v>13</v>
      </c>
      <c r="D226" s="20" t="s">
        <v>7</v>
      </c>
      <c r="E226" s="20"/>
      <c r="F226" s="20" t="e">
        <f>VLOOKUP(E226,Lists!$D:$E,2,FALSE)</f>
        <v>#N/A</v>
      </c>
      <c r="G226" s="1" t="e">
        <f>VLOOKUP(Tabel1[[#This Row],[Ballenkar]],Lists!G:J,2,FALSE)</f>
        <v>#N/A</v>
      </c>
      <c r="H226" s="1" t="e">
        <f>VLOOKUP(F226,Lists!$G:$J,3,FALSE)</f>
        <v>#N/A</v>
      </c>
    </row>
    <row r="227" spans="1:8" outlineLevel="1" x14ac:dyDescent="0.25">
      <c r="A227" s="1" t="str">
        <f t="shared" si="5"/>
        <v>Vr19.00 - 20.00T-VELD 4</v>
      </c>
      <c r="B227" s="20" t="s">
        <v>32</v>
      </c>
      <c r="C227" s="20" t="s">
        <v>13</v>
      </c>
      <c r="D227" s="20" t="s">
        <v>6</v>
      </c>
      <c r="E227" s="20"/>
      <c r="F227" s="20" t="e">
        <f>VLOOKUP(E227,Lists!$D:$E,2,FALSE)</f>
        <v>#N/A</v>
      </c>
      <c r="G227" s="1" t="e">
        <f>VLOOKUP(Tabel1[[#This Row],[Ballenkar]],Lists!G:J,2,FALSE)</f>
        <v>#N/A</v>
      </c>
      <c r="H227" s="1" t="e">
        <f>VLOOKUP(F227,Lists!$G:$J,3,FALSE)</f>
        <v>#N/A</v>
      </c>
    </row>
    <row r="228" spans="1:8" outlineLevel="1" x14ac:dyDescent="0.25">
      <c r="A228" s="1" t="str">
        <f t="shared" si="5"/>
        <v>Vr20.00 - 21.00C-VELD 1</v>
      </c>
      <c r="B228" s="20" t="s">
        <v>32</v>
      </c>
      <c r="C228" s="20" t="s">
        <v>15</v>
      </c>
      <c r="D228" s="20" t="s">
        <v>22</v>
      </c>
      <c r="E228" s="20"/>
      <c r="F228" s="20" t="e">
        <f>VLOOKUP(E228,Lists!$D:$E,2,FALSE)</f>
        <v>#N/A</v>
      </c>
      <c r="G228" s="1" t="e">
        <f>VLOOKUP(Tabel1[[#This Row],[Ballenkar]],Lists!G:J,2,FALSE)</f>
        <v>#N/A</v>
      </c>
      <c r="H228" s="1" t="e">
        <f>VLOOKUP(F228,Lists!$G:$J,3,FALSE)</f>
        <v>#N/A</v>
      </c>
    </row>
    <row r="229" spans="1:8" outlineLevel="1" x14ac:dyDescent="0.25">
      <c r="A229" s="1" t="str">
        <f t="shared" si="5"/>
        <v>Vr20.00 - 21.00C-VELD 2</v>
      </c>
      <c r="B229" s="20" t="s">
        <v>32</v>
      </c>
      <c r="C229" s="20" t="s">
        <v>15</v>
      </c>
      <c r="D229" s="20" t="s">
        <v>23</v>
      </c>
      <c r="E229" s="20"/>
      <c r="F229" s="20" t="e">
        <f>VLOOKUP(E229,Lists!$D:$E,2,FALSE)</f>
        <v>#N/A</v>
      </c>
      <c r="G229" s="1" t="e">
        <f>VLOOKUP(Tabel1[[#This Row],[Ballenkar]],Lists!G:J,2,FALSE)</f>
        <v>#N/A</v>
      </c>
      <c r="H229" s="1" t="e">
        <f>VLOOKUP(F229,Lists!$G:$J,3,FALSE)</f>
        <v>#N/A</v>
      </c>
    </row>
    <row r="230" spans="1:8" outlineLevel="1" x14ac:dyDescent="0.25">
      <c r="A230" s="1" t="str">
        <f t="shared" si="5"/>
        <v>Vr20.00 - 21.00C-VELD 3</v>
      </c>
      <c r="B230" s="20" t="s">
        <v>32</v>
      </c>
      <c r="C230" s="20" t="s">
        <v>15</v>
      </c>
      <c r="D230" s="20" t="s">
        <v>8</v>
      </c>
      <c r="E230" s="20"/>
      <c r="F230" s="20" t="e">
        <f>VLOOKUP(E230,Lists!$D:$E,2,FALSE)</f>
        <v>#N/A</v>
      </c>
      <c r="G230" s="1" t="e">
        <f>VLOOKUP(Tabel1[[#This Row],[Ballenkar]],Lists!G:J,2,FALSE)</f>
        <v>#N/A</v>
      </c>
      <c r="H230" s="1" t="e">
        <f>VLOOKUP(F230,Lists!$G:$J,3,FALSE)</f>
        <v>#N/A</v>
      </c>
    </row>
    <row r="231" spans="1:8" outlineLevel="1" x14ac:dyDescent="0.25">
      <c r="A231" s="1" t="str">
        <f t="shared" si="5"/>
        <v>Vr20.00 - 21.00C-VELD 4</v>
      </c>
      <c r="B231" s="20" t="s">
        <v>32</v>
      </c>
      <c r="C231" s="20" t="s">
        <v>15</v>
      </c>
      <c r="D231" s="20" t="s">
        <v>9</v>
      </c>
      <c r="E231" s="20"/>
      <c r="F231" s="20" t="e">
        <f>VLOOKUP(E231,Lists!$D:$E,2,FALSE)</f>
        <v>#N/A</v>
      </c>
      <c r="G231" s="1" t="e">
        <f>VLOOKUP(Tabel1[[#This Row],[Ballenkar]],Lists!G:J,2,FALSE)</f>
        <v>#N/A</v>
      </c>
      <c r="H231" s="1" t="e">
        <f>VLOOKUP(F231,Lists!$G:$J,3,FALSE)</f>
        <v>#N/A</v>
      </c>
    </row>
    <row r="232" spans="1:8" outlineLevel="1" x14ac:dyDescent="0.25">
      <c r="A232" s="1" t="str">
        <f t="shared" si="5"/>
        <v>Vr20.00 - 21.00T-VELD 1</v>
      </c>
      <c r="B232" s="20" t="s">
        <v>32</v>
      </c>
      <c r="C232" s="20" t="s">
        <v>15</v>
      </c>
      <c r="D232" s="20" t="s">
        <v>21</v>
      </c>
      <c r="E232" s="20"/>
      <c r="F232" s="20" t="e">
        <f>VLOOKUP(E232,Lists!$D:$E,2,FALSE)</f>
        <v>#N/A</v>
      </c>
      <c r="G232" s="1" t="e">
        <f>VLOOKUP(Tabel1[[#This Row],[Ballenkar]],Lists!G:J,2,FALSE)</f>
        <v>#N/A</v>
      </c>
      <c r="H232" s="1" t="e">
        <f>VLOOKUP(F232,Lists!$G:$J,3,FALSE)</f>
        <v>#N/A</v>
      </c>
    </row>
    <row r="233" spans="1:8" outlineLevel="1" x14ac:dyDescent="0.25">
      <c r="A233" s="1" t="str">
        <f t="shared" si="5"/>
        <v>Vr20.00 - 21.00T-VELD 2</v>
      </c>
      <c r="B233" s="20" t="s">
        <v>32</v>
      </c>
      <c r="C233" s="20" t="s">
        <v>15</v>
      </c>
      <c r="D233" s="20" t="s">
        <v>20</v>
      </c>
      <c r="E233" s="20"/>
      <c r="F233" s="20" t="e">
        <f>VLOOKUP(E233,Lists!$D:$E,2,FALSE)</f>
        <v>#N/A</v>
      </c>
      <c r="G233" s="1" t="e">
        <f>VLOOKUP(Tabel1[[#This Row],[Ballenkar]],Lists!G:J,2,FALSE)</f>
        <v>#N/A</v>
      </c>
      <c r="H233" s="1" t="e">
        <f>VLOOKUP(F233,Lists!$G:$J,3,FALSE)</f>
        <v>#N/A</v>
      </c>
    </row>
    <row r="234" spans="1:8" outlineLevel="1" x14ac:dyDescent="0.25">
      <c r="A234" s="1" t="str">
        <f t="shared" si="5"/>
        <v>Vr20.00 - 21.00T-VELD 3</v>
      </c>
      <c r="B234" s="20" t="s">
        <v>32</v>
      </c>
      <c r="C234" s="20" t="s">
        <v>15</v>
      </c>
      <c r="D234" s="20" t="s">
        <v>7</v>
      </c>
      <c r="E234" s="20"/>
      <c r="F234" s="20" t="e">
        <f>VLOOKUP(E234,Lists!$D:$E,2,FALSE)</f>
        <v>#N/A</v>
      </c>
      <c r="G234" s="1" t="e">
        <f>VLOOKUP(Tabel1[[#This Row],[Ballenkar]],Lists!G:J,2,FALSE)</f>
        <v>#N/A</v>
      </c>
      <c r="H234" s="1" t="e">
        <f>VLOOKUP(F234,Lists!$G:$J,3,FALSE)</f>
        <v>#N/A</v>
      </c>
    </row>
    <row r="235" spans="1:8" outlineLevel="1" x14ac:dyDescent="0.25">
      <c r="A235" s="1" t="str">
        <f t="shared" si="5"/>
        <v>Vr20.00 - 21.00T-VELD 4</v>
      </c>
      <c r="B235" s="20" t="s">
        <v>32</v>
      </c>
      <c r="C235" s="20" t="s">
        <v>15</v>
      </c>
      <c r="D235" s="20" t="s">
        <v>6</v>
      </c>
      <c r="E235" s="20"/>
      <c r="F235" s="20" t="e">
        <f>VLOOKUP(E235,Lists!$D:$E,2,FALSE)</f>
        <v>#N/A</v>
      </c>
      <c r="G235" s="1" t="e">
        <f>VLOOKUP(Tabel1[[#This Row],[Ballenkar]],Lists!G:J,2,FALSE)</f>
        <v>#N/A</v>
      </c>
      <c r="H235" s="1" t="e">
        <f>VLOOKUP(F235,Lists!$G:$J,3,FALSE)</f>
        <v>#N/A</v>
      </c>
    </row>
    <row r="236" spans="1:8" outlineLevel="1" x14ac:dyDescent="0.25">
      <c r="A236" s="1" t="str">
        <f t="shared" si="5"/>
        <v>Vr21.00 - 22.00C-VELD 1</v>
      </c>
      <c r="B236" s="20" t="s">
        <v>32</v>
      </c>
      <c r="C236" s="20" t="s">
        <v>16</v>
      </c>
      <c r="D236" s="1" t="s">
        <v>22</v>
      </c>
      <c r="E236" s="20"/>
      <c r="F236" s="1" t="e">
        <f>VLOOKUP(E236,Lists!$D:$E,2,FALSE)</f>
        <v>#N/A</v>
      </c>
      <c r="G236" s="1" t="e">
        <f>VLOOKUP(Tabel1[[#This Row],[Ballenkar]],Lists!G:J,2,FALSE)</f>
        <v>#N/A</v>
      </c>
      <c r="H236" s="1" t="e">
        <f>VLOOKUP(F236,Lists!$G:$J,3,FALSE)</f>
        <v>#N/A</v>
      </c>
    </row>
    <row r="237" spans="1:8" outlineLevel="1" x14ac:dyDescent="0.25">
      <c r="A237" s="1" t="str">
        <f t="shared" si="5"/>
        <v>Vr21.00 - 22.00C-VELD 2</v>
      </c>
      <c r="B237" s="20" t="s">
        <v>32</v>
      </c>
      <c r="C237" s="20" t="s">
        <v>16</v>
      </c>
      <c r="D237" s="1" t="s">
        <v>23</v>
      </c>
      <c r="E237" s="20"/>
      <c r="F237" s="1" t="e">
        <f>VLOOKUP(E237,Lists!$D:$E,2,FALSE)</f>
        <v>#N/A</v>
      </c>
      <c r="G237" s="1" t="e">
        <f>VLOOKUP(Tabel1[[#This Row],[Ballenkar]],Lists!G:J,2,FALSE)</f>
        <v>#N/A</v>
      </c>
      <c r="H237" s="1" t="e">
        <f>VLOOKUP(F237,Lists!$G:$J,3,FALSE)</f>
        <v>#N/A</v>
      </c>
    </row>
    <row r="238" spans="1:8" outlineLevel="1" x14ac:dyDescent="0.25">
      <c r="A238" s="1" t="str">
        <f t="shared" si="5"/>
        <v>Vr21.00 - 22.00C-VELD 3</v>
      </c>
      <c r="B238" s="20" t="s">
        <v>32</v>
      </c>
      <c r="C238" s="20" t="s">
        <v>16</v>
      </c>
      <c r="D238" s="1" t="s">
        <v>8</v>
      </c>
      <c r="E238" s="20"/>
      <c r="F238" s="1" t="e">
        <f>VLOOKUP(E238,Lists!$D:$E,2,FALSE)</f>
        <v>#N/A</v>
      </c>
      <c r="G238" s="1" t="e">
        <f>VLOOKUP(Tabel1[[#This Row],[Ballenkar]],Lists!G:J,2,FALSE)</f>
        <v>#N/A</v>
      </c>
      <c r="H238" s="1" t="e">
        <f>VLOOKUP(F238,Lists!$G:$J,3,FALSE)</f>
        <v>#N/A</v>
      </c>
    </row>
    <row r="239" spans="1:8" outlineLevel="1" x14ac:dyDescent="0.25">
      <c r="A239" s="1" t="str">
        <f t="shared" si="5"/>
        <v>Vr21.00 - 22.00C-VELD 4</v>
      </c>
      <c r="B239" s="20" t="s">
        <v>32</v>
      </c>
      <c r="C239" s="20" t="s">
        <v>16</v>
      </c>
      <c r="D239" s="1" t="s">
        <v>9</v>
      </c>
      <c r="E239" s="20"/>
      <c r="F239" s="1" t="e">
        <f>VLOOKUP(E239,Lists!$D:$E,2,FALSE)</f>
        <v>#N/A</v>
      </c>
      <c r="G239" s="1" t="e">
        <f>VLOOKUP(Tabel1[[#This Row],[Ballenkar]],Lists!G:J,2,FALSE)</f>
        <v>#N/A</v>
      </c>
      <c r="H239" s="1" t="e">
        <f>VLOOKUP(F239,Lists!$G:$J,3,FALSE)</f>
        <v>#N/A</v>
      </c>
    </row>
    <row r="240" spans="1:8" outlineLevel="1" x14ac:dyDescent="0.25">
      <c r="A240" s="1" t="str">
        <f t="shared" si="5"/>
        <v>Vr21.00 - 22.00T-VELD 1</v>
      </c>
      <c r="B240" s="20" t="s">
        <v>32</v>
      </c>
      <c r="C240" s="92" t="s">
        <v>16</v>
      </c>
      <c r="D240" s="13" t="s">
        <v>21</v>
      </c>
      <c r="E240" s="20"/>
      <c r="F240" s="1" t="e">
        <f>VLOOKUP(E240,Lists!$D:$E,2,FALSE)</f>
        <v>#N/A</v>
      </c>
      <c r="G240" s="1" t="e">
        <f>VLOOKUP(Tabel1[[#This Row],[Ballenkar]],Lists!G:J,2,FALSE)</f>
        <v>#N/A</v>
      </c>
      <c r="H240" s="1" t="e">
        <f>VLOOKUP(F240,Lists!$G:$J,3,FALSE)</f>
        <v>#N/A</v>
      </c>
    </row>
    <row r="241" spans="1:8" outlineLevel="1" x14ac:dyDescent="0.25">
      <c r="A241" s="1" t="str">
        <f t="shared" si="5"/>
        <v>Vr21.00 - 22.00T-VELD 2</v>
      </c>
      <c r="B241" s="20" t="s">
        <v>32</v>
      </c>
      <c r="C241" s="92" t="s">
        <v>16</v>
      </c>
      <c r="D241" s="13" t="s">
        <v>20</v>
      </c>
      <c r="E241" s="20"/>
      <c r="F241" s="1" t="e">
        <f>VLOOKUP(E241,Lists!$D:$E,2,FALSE)</f>
        <v>#N/A</v>
      </c>
      <c r="G241" s="1" t="e">
        <f>VLOOKUP(Tabel1[[#This Row],[Ballenkar]],Lists!G:J,2,FALSE)</f>
        <v>#N/A</v>
      </c>
      <c r="H241" s="1" t="e">
        <f>VLOOKUP(F241,Lists!$G:$J,3,FALSE)</f>
        <v>#N/A</v>
      </c>
    </row>
    <row r="242" spans="1:8" outlineLevel="1" x14ac:dyDescent="0.25">
      <c r="A242" s="1" t="str">
        <f t="shared" si="5"/>
        <v>Vr21.00 - 22.00T-VELD 3</v>
      </c>
      <c r="B242" s="20" t="s">
        <v>32</v>
      </c>
      <c r="C242" s="92" t="s">
        <v>16</v>
      </c>
      <c r="D242" s="13" t="s">
        <v>7</v>
      </c>
      <c r="E242" s="20"/>
      <c r="F242" s="1" t="e">
        <f>VLOOKUP(E242,Lists!$D:$E,2,FALSE)</f>
        <v>#N/A</v>
      </c>
      <c r="G242" s="1" t="e">
        <f>VLOOKUP(Tabel1[[#This Row],[Ballenkar]],Lists!G:J,2,FALSE)</f>
        <v>#N/A</v>
      </c>
      <c r="H242" s="1" t="e">
        <f>VLOOKUP(F242,Lists!$G:$J,3,FALSE)</f>
        <v>#N/A</v>
      </c>
    </row>
    <row r="243" spans="1:8" outlineLevel="1" x14ac:dyDescent="0.25">
      <c r="A243" s="1" t="str">
        <f t="shared" si="5"/>
        <v>Vr21.00 - 22.00T-VELD 4</v>
      </c>
      <c r="B243" s="20" t="s">
        <v>32</v>
      </c>
      <c r="C243" s="92" t="s">
        <v>16</v>
      </c>
      <c r="D243" s="13" t="s">
        <v>6</v>
      </c>
      <c r="E243" s="20"/>
      <c r="F243" s="1" t="e">
        <f>VLOOKUP(E243,Lists!$D:$E,2,FALSE)</f>
        <v>#N/A</v>
      </c>
      <c r="G243" s="1" t="e">
        <f>VLOOKUP(Tabel1[[#This Row],[Ballenkar]],Lists!G:J,2,FALSE)</f>
        <v>#N/A</v>
      </c>
      <c r="H243" s="1" t="e">
        <f>VLOOKUP(F243,Lists!$G:$J,3,FALSE)</f>
        <v>#N/A</v>
      </c>
    </row>
    <row r="244" spans="1:8" outlineLevel="1" x14ac:dyDescent="0.25">
      <c r="A244" s="1" t="str">
        <f t="shared" si="5"/>
        <v/>
      </c>
      <c r="B244" s="20"/>
      <c r="C244" s="20"/>
      <c r="D244" s="20"/>
      <c r="E244" s="20"/>
      <c r="F244" s="20"/>
      <c r="G244" s="1" t="e">
        <f>VLOOKUP(Tabel1[[#This Row],[Ballenkar]],Lists!G:J,2,FALSE)</f>
        <v>#N/A</v>
      </c>
      <c r="H244" s="1" t="e">
        <f>VLOOKUP(F244,Lists!$G:$J,3,FALSE)</f>
        <v>#N/A</v>
      </c>
    </row>
    <row r="245" spans="1:8" outlineLevel="1" x14ac:dyDescent="0.25">
      <c r="A245" s="1" t="str">
        <f t="shared" si="5"/>
        <v/>
      </c>
      <c r="B245" s="20"/>
      <c r="C245" s="20"/>
      <c r="D245" s="20"/>
      <c r="E245" s="20"/>
      <c r="F245" s="20"/>
      <c r="G245" s="1" t="e">
        <f>VLOOKUP(Tabel1[[#This Row],[Ballenkar]],Lists!G:J,2,FALSE)</f>
        <v>#N/A</v>
      </c>
      <c r="H245" s="1" t="e">
        <f>VLOOKUP(F245,Lists!$G:$J,3,FALSE)</f>
        <v>#N/A</v>
      </c>
    </row>
    <row r="246" spans="1:8" outlineLevel="1" x14ac:dyDescent="0.25">
      <c r="A246" s="1" t="str">
        <f t="shared" si="5"/>
        <v/>
      </c>
      <c r="B246" s="20"/>
      <c r="C246" s="20"/>
      <c r="D246" s="20"/>
      <c r="E246" s="20"/>
      <c r="F246" s="20"/>
      <c r="G246" s="1" t="e">
        <f>VLOOKUP(Tabel1[[#This Row],[Ballenkar]],Lists!G:J,2,FALSE)</f>
        <v>#N/A</v>
      </c>
      <c r="H246" s="1" t="e">
        <f>VLOOKUP(F246,Lists!$G:$J,3,FALSE)</f>
        <v>#N/A</v>
      </c>
    </row>
    <row r="247" spans="1:8" outlineLevel="1" x14ac:dyDescent="0.25">
      <c r="A247" s="1" t="str">
        <f t="shared" si="5"/>
        <v/>
      </c>
      <c r="B247" s="20"/>
      <c r="C247" s="20"/>
      <c r="D247" s="20"/>
      <c r="E247" s="20"/>
      <c r="F247" s="20"/>
    </row>
    <row r="249" spans="1:8" x14ac:dyDescent="0.25">
      <c r="C249" s="1" t="s">
        <v>14</v>
      </c>
    </row>
  </sheetData>
  <autoFilter ref="K2:T59" xr:uid="{16DB39A1-D05A-4992-891B-4BA331B9E0EC}"/>
  <phoneticPr fontId="4" type="noConversion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FA56F2C-DF40-4944-9A76-970BFE2E699A}">
          <x14:formula1>
            <xm:f>Lists!$C$2:$C$11</xm:f>
          </x14:formula1>
          <xm:sqref>D8:D11 D224:D247 D20:D23 D57:D60 D69:D72 D107:D110 D121:D122 D113:D116 D156:D159 D168:D171 D206:D209 D3:D5 D16:D17 D26:D54 D63:D66 D162:D165 D218:D221 D214:D215 D125:D153 D75:D104 D174:D203</xm:sqref>
        </x14:dataValidation>
        <x14:dataValidation type="list" allowBlank="1" showInputMessage="1" showErrorMessage="1" xr:uid="{8B8B55B7-F25B-4D6D-8167-B557DC993C38}">
          <x14:formula1>
            <xm:f>Lists!$C$2:$C$13</xm:f>
          </x14:formula1>
          <xm:sqref>D111:D112 D61:D62 D6:D7 D73:D74 D123:D124 D117:D120 D160:D161 D172:D173 D210:D213 D216:D217 D222:D223 D2 D18:D19 D55:D56 D67:D68 D105:D106 D154:D155 D166:D167 D204:D205 D24:D25 D12:D15</xm:sqref>
        </x14:dataValidation>
        <x14:dataValidation type="list" allowBlank="1" showInputMessage="1" showErrorMessage="1" xr:uid="{A41D14F4-F75A-49E3-A03A-BB56CBC7F9E1}">
          <x14:formula1>
            <xm:f>Lists!$D$2:$D$58</xm:f>
          </x14:formula1>
          <xm:sqref>E244:E247 E35 E15:E25 E111:E116 E28:E32</xm:sqref>
        </x14:dataValidation>
        <x14:dataValidation type="list" allowBlank="1" showInputMessage="1" showErrorMessage="1" xr:uid="{3DC6650E-0860-4FAB-94E7-A7807B626EEB}">
          <x14:formula1>
            <xm:f>Lists!$D$2:$D$86</xm:f>
          </x14:formula1>
          <xm:sqref>L114:L145 E2:E13 E99:E104</xm:sqref>
        </x14:dataValidation>
        <x14:dataValidation type="list" allowBlank="1" showInputMessage="1" showErrorMessage="1" xr:uid="{48DA2EF4-FA83-46A8-9618-524FB008CF3B}">
          <x14:formula1>
            <xm:f>Lists!$D$2:$D$59</xm:f>
          </x14:formula1>
          <xm:sqref>E14 E26:E27</xm:sqref>
        </x14:dataValidation>
        <x14:dataValidation type="list" allowBlank="1" showInputMessage="1" showErrorMessage="1" xr:uid="{70772F99-14AF-411E-9DB5-7D8EF98AFC5F}">
          <x14:formula1>
            <xm:f>Lists!$D$2:$D$60</xm:f>
          </x14:formula1>
          <xm:sqref>E33:E34 E36:E73 E78:E82 E87:E98 E105:E110 E117:E243</xm:sqref>
        </x14:dataValidation>
        <x14:dataValidation type="list" allowBlank="1" showInputMessage="1" showErrorMessage="1" xr:uid="{A2A2A101-8322-444B-9A07-FF2FD6CB633B}">
          <x14:formula1>
            <xm:f>Lists!$D$2:$D$62</xm:f>
          </x14:formula1>
          <xm:sqref>E74:E75</xm:sqref>
        </x14:dataValidation>
        <x14:dataValidation type="list" allowBlank="1" showInputMessage="1" showErrorMessage="1" xr:uid="{E2769C71-E500-4BB6-AFD3-AAEA713EBDEA}">
          <x14:formula1>
            <xm:f>Lists!$D$2:$D$64</xm:f>
          </x14:formula1>
          <xm:sqref>E83:E86 E76:E77</xm:sqref>
        </x14:dataValidation>
        <x14:dataValidation type="list" allowBlank="1" showInputMessage="1" showErrorMessage="1" xr:uid="{58F4BB64-0C40-44DC-AF97-CE15D9CB1836}">
          <x14:formula1>
            <xm:f>Lists!$A$2:$A$8</xm:f>
          </x14:formula1>
          <xm:sqref>B2:B247</xm:sqref>
        </x14:dataValidation>
        <x14:dataValidation type="list" allowBlank="1" showInputMessage="1" showErrorMessage="1" xr:uid="{EFC2359F-2950-40A0-A7DD-C168787A1971}">
          <x14:formula1>
            <xm:f>Lists!$B$2:$B$8</xm:f>
          </x14:formula1>
          <xm:sqref>C2:C247</xm:sqref>
        </x14:dataValidation>
        <x14:dataValidation type="list" allowBlank="1" showInputMessage="1" showErrorMessage="1" xr:uid="{96A09970-7923-49D7-A811-6AAE212AAB88}">
          <x14:formula1>
            <xm:f>Lists!$G$33:$G$51</xm:f>
          </x14:formula1>
          <xm:sqref>F2:F247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9C2F-C3FF-4786-B397-EF661EDFF396}">
  <dimension ref="A1:G26"/>
  <sheetViews>
    <sheetView workbookViewId="0">
      <selection activeCell="E139" sqref="E139"/>
    </sheetView>
  </sheetViews>
  <sheetFormatPr defaultColWidth="8.7109375" defaultRowHeight="15" x14ac:dyDescent="0.25"/>
  <cols>
    <col min="1" max="1" width="15" style="1" bestFit="1" customWidth="1"/>
    <col min="2" max="2" width="13.7109375" style="1" bestFit="1" customWidth="1"/>
    <col min="3" max="3" width="6" style="1" bestFit="1" customWidth="1"/>
    <col min="4" max="5" width="11.42578125" style="1" bestFit="1" customWidth="1"/>
    <col min="6" max="7" width="9.5703125" style="1" bestFit="1" customWidth="1"/>
    <col min="8" max="8" width="11.42578125" style="1" bestFit="1" customWidth="1"/>
    <col min="9" max="9" width="11.28515625" style="1" bestFit="1" customWidth="1"/>
    <col min="10" max="10" width="11.42578125" style="1" bestFit="1" customWidth="1"/>
    <col min="11" max="11" width="11.28515625" style="1" bestFit="1" customWidth="1"/>
    <col min="12" max="12" width="11.42578125" style="1" bestFit="1" customWidth="1"/>
    <col min="13" max="13" width="11.28515625" style="1" bestFit="1" customWidth="1"/>
    <col min="14" max="14" width="11.42578125" style="1" bestFit="1" customWidth="1"/>
    <col min="15" max="15" width="12.28515625" style="1" bestFit="1" customWidth="1"/>
    <col min="16" max="16" width="11.42578125" style="1" bestFit="1" customWidth="1"/>
    <col min="17" max="17" width="12.28515625" style="1" bestFit="1" customWidth="1"/>
    <col min="18" max="18" width="11.42578125" style="1" bestFit="1" customWidth="1"/>
    <col min="19" max="19" width="12.28515625" style="1" bestFit="1" customWidth="1"/>
    <col min="20" max="20" width="11.42578125" style="1" bestFit="1" customWidth="1"/>
    <col min="21" max="21" width="12.28515625" style="1" bestFit="1" customWidth="1"/>
    <col min="22" max="22" width="11.42578125" style="1" bestFit="1" customWidth="1"/>
    <col min="23" max="23" width="12.28515625" style="1" bestFit="1" customWidth="1"/>
    <col min="24" max="24" width="11.42578125" style="1" bestFit="1" customWidth="1"/>
    <col min="25" max="25" width="12.28515625" style="1" bestFit="1" customWidth="1"/>
    <col min="26" max="26" width="11.42578125" style="1" bestFit="1" customWidth="1"/>
    <col min="27" max="27" width="12.28515625" style="1" bestFit="1" customWidth="1"/>
    <col min="28" max="28" width="11.42578125" style="1" bestFit="1" customWidth="1"/>
    <col min="29" max="29" width="12.28515625" style="1" bestFit="1" customWidth="1"/>
    <col min="30" max="30" width="11.42578125" style="1" bestFit="1" customWidth="1"/>
    <col min="31" max="31" width="12.28515625" style="1" bestFit="1" customWidth="1"/>
    <col min="32" max="32" width="11.42578125" style="1" bestFit="1" customWidth="1"/>
    <col min="33" max="33" width="12.28515625" style="1" bestFit="1" customWidth="1"/>
    <col min="34" max="34" width="11.42578125" style="1" bestFit="1" customWidth="1"/>
    <col min="35" max="35" width="12.28515625" style="1" bestFit="1" customWidth="1"/>
    <col min="36" max="36" width="11.42578125" style="1" bestFit="1" customWidth="1"/>
    <col min="37" max="37" width="12.28515625" style="1" bestFit="1" customWidth="1"/>
    <col min="38" max="38" width="11.42578125" style="1" bestFit="1" customWidth="1"/>
    <col min="39" max="39" width="12.28515625" style="1" bestFit="1" customWidth="1"/>
    <col min="40" max="40" width="11.42578125" style="1" bestFit="1" customWidth="1"/>
    <col min="41" max="41" width="12.28515625" style="1" bestFit="1" customWidth="1"/>
    <col min="42" max="42" width="11.42578125" style="1" bestFit="1" customWidth="1"/>
    <col min="43" max="43" width="12.28515625" style="1" bestFit="1" customWidth="1"/>
    <col min="44" max="44" width="11.42578125" style="1" bestFit="1" customWidth="1"/>
    <col min="45" max="45" width="12.28515625" style="1" bestFit="1" customWidth="1"/>
    <col min="46" max="46" width="9.5703125" style="1" bestFit="1" customWidth="1"/>
    <col min="47" max="16384" width="8.7109375" style="1"/>
  </cols>
  <sheetData>
    <row r="1" spans="1:7" x14ac:dyDescent="0.25">
      <c r="A1" s="1" t="s">
        <v>34</v>
      </c>
      <c r="B1" s="1" t="s">
        <v>41</v>
      </c>
    </row>
    <row r="3" spans="1:7" x14ac:dyDescent="0.25">
      <c r="A3" s="1" t="s">
        <v>97</v>
      </c>
      <c r="B3" s="1" t="s">
        <v>98</v>
      </c>
      <c r="G3"/>
    </row>
    <row r="4" spans="1:7" x14ac:dyDescent="0.25">
      <c r="A4" s="1" t="s">
        <v>99</v>
      </c>
      <c r="B4" s="1" t="s">
        <v>27</v>
      </c>
      <c r="C4" s="1" t="s">
        <v>100</v>
      </c>
      <c r="D4" s="1" t="s">
        <v>28</v>
      </c>
      <c r="E4" s="1" t="s">
        <v>13</v>
      </c>
      <c r="F4" s="1" t="s">
        <v>101</v>
      </c>
      <c r="G4"/>
    </row>
    <row r="5" spans="1:7" x14ac:dyDescent="0.25">
      <c r="A5" s="14" t="s">
        <v>102</v>
      </c>
      <c r="B5" s="1">
        <v>1</v>
      </c>
      <c r="F5" s="1">
        <v>1</v>
      </c>
      <c r="G5"/>
    </row>
    <row r="6" spans="1:7" x14ac:dyDescent="0.25">
      <c r="A6" s="14" t="s">
        <v>103</v>
      </c>
      <c r="B6" s="1">
        <v>1</v>
      </c>
      <c r="F6" s="1">
        <v>1</v>
      </c>
      <c r="G6"/>
    </row>
    <row r="7" spans="1:7" x14ac:dyDescent="0.25">
      <c r="A7" s="14" t="s">
        <v>104</v>
      </c>
      <c r="B7" s="1">
        <v>1</v>
      </c>
      <c r="D7" s="1">
        <v>1</v>
      </c>
      <c r="F7" s="1">
        <v>2</v>
      </c>
      <c r="G7"/>
    </row>
    <row r="8" spans="1:7" x14ac:dyDescent="0.25">
      <c r="A8" s="14" t="s">
        <v>105</v>
      </c>
      <c r="B8" s="1">
        <v>1</v>
      </c>
      <c r="D8" s="1">
        <v>1</v>
      </c>
      <c r="F8" s="1">
        <v>2</v>
      </c>
      <c r="G8"/>
    </row>
    <row r="9" spans="1:7" x14ac:dyDescent="0.25">
      <c r="A9" s="14" t="s">
        <v>106</v>
      </c>
      <c r="B9" s="1">
        <v>1</v>
      </c>
      <c r="F9" s="1">
        <v>1</v>
      </c>
      <c r="G9"/>
    </row>
    <row r="10" spans="1:7" x14ac:dyDescent="0.25">
      <c r="A10" s="14" t="s">
        <v>107</v>
      </c>
      <c r="B10" s="1">
        <v>1</v>
      </c>
      <c r="F10" s="1">
        <v>1</v>
      </c>
      <c r="G10"/>
    </row>
    <row r="11" spans="1:7" x14ac:dyDescent="0.25">
      <c r="A11" s="14" t="s">
        <v>108</v>
      </c>
      <c r="B11" s="1">
        <v>1</v>
      </c>
      <c r="F11" s="1">
        <v>1</v>
      </c>
      <c r="G11"/>
    </row>
    <row r="12" spans="1:7" x14ac:dyDescent="0.25">
      <c r="A12" s="14" t="s">
        <v>109</v>
      </c>
      <c r="D12" s="1">
        <v>2</v>
      </c>
      <c r="E12" s="1">
        <v>2</v>
      </c>
      <c r="F12" s="1">
        <v>4</v>
      </c>
      <c r="G12"/>
    </row>
    <row r="13" spans="1:7" x14ac:dyDescent="0.25">
      <c r="A13" s="14" t="s">
        <v>110</v>
      </c>
      <c r="D13" s="1">
        <v>2</v>
      </c>
      <c r="E13" s="1">
        <v>2</v>
      </c>
      <c r="F13" s="1">
        <v>4</v>
      </c>
      <c r="G13"/>
    </row>
    <row r="14" spans="1:7" x14ac:dyDescent="0.25">
      <c r="A14" s="14" t="s">
        <v>111</v>
      </c>
      <c r="D14" s="1">
        <v>2</v>
      </c>
      <c r="E14" s="1">
        <v>1</v>
      </c>
      <c r="F14" s="1">
        <v>3</v>
      </c>
      <c r="G14"/>
    </row>
    <row r="15" spans="1:7" x14ac:dyDescent="0.25">
      <c r="A15" s="14" t="s">
        <v>112</v>
      </c>
      <c r="E15" s="1">
        <v>2</v>
      </c>
      <c r="F15" s="1">
        <v>2</v>
      </c>
      <c r="G15"/>
    </row>
    <row r="16" spans="1:7" x14ac:dyDescent="0.25">
      <c r="A16" s="14" t="s">
        <v>113</v>
      </c>
      <c r="D16" s="1">
        <v>1</v>
      </c>
      <c r="F16" s="1">
        <v>1</v>
      </c>
    </row>
    <row r="17" spans="1:6" x14ac:dyDescent="0.25">
      <c r="A17" s="14" t="s">
        <v>114</v>
      </c>
      <c r="B17" s="1">
        <v>1</v>
      </c>
      <c r="F17" s="1">
        <v>1</v>
      </c>
    </row>
    <row r="18" spans="1:6" x14ac:dyDescent="0.25">
      <c r="A18" s="14" t="s">
        <v>115</v>
      </c>
    </row>
    <row r="19" spans="1:6" x14ac:dyDescent="0.25">
      <c r="A19" s="14" t="s">
        <v>101</v>
      </c>
      <c r="B19" s="1">
        <v>8</v>
      </c>
      <c r="D19" s="1">
        <v>9</v>
      </c>
      <c r="E19" s="1">
        <v>7</v>
      </c>
      <c r="F19" s="1">
        <v>24</v>
      </c>
    </row>
    <row r="20" spans="1:6" x14ac:dyDescent="0.25">
      <c r="A20"/>
      <c r="B20"/>
      <c r="C20"/>
      <c r="D20"/>
      <c r="E20"/>
      <c r="F20"/>
    </row>
    <row r="21" spans="1:6" x14ac:dyDescent="0.25">
      <c r="A21"/>
      <c r="B21"/>
      <c r="C21"/>
      <c r="D21"/>
      <c r="E21"/>
      <c r="F21"/>
    </row>
    <row r="22" spans="1:6" x14ac:dyDescent="0.25">
      <c r="A22"/>
      <c r="B22"/>
      <c r="C22"/>
      <c r="D22"/>
      <c r="E22"/>
      <c r="F22"/>
    </row>
    <row r="23" spans="1:6" x14ac:dyDescent="0.25">
      <c r="A23"/>
      <c r="B23"/>
      <c r="C23"/>
      <c r="D23"/>
      <c r="E23"/>
      <c r="F23"/>
    </row>
    <row r="24" spans="1:6" x14ac:dyDescent="0.25">
      <c r="A24"/>
      <c r="B24"/>
      <c r="C24"/>
      <c r="D24"/>
      <c r="E24"/>
      <c r="F24"/>
    </row>
    <row r="25" spans="1:6" x14ac:dyDescent="0.25">
      <c r="A25"/>
      <c r="B25"/>
      <c r="C25"/>
      <c r="D25"/>
      <c r="E25"/>
      <c r="F25"/>
    </row>
    <row r="26" spans="1:6" x14ac:dyDescent="0.25">
      <c r="A26"/>
      <c r="B26"/>
      <c r="C26"/>
      <c r="D26"/>
      <c r="E26"/>
      <c r="F26"/>
    </row>
  </sheetData>
  <conditionalFormatting pivot="1" sqref="B5:B14 D5:E14">
    <cfRule type="cellIs" dxfId="11" priority="1" operator="greaterThan">
      <formula>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1FAA-CC8A-4D53-92F2-147FE1ED4FF0}">
  <dimension ref="A1:U74"/>
  <sheetViews>
    <sheetView zoomScaleNormal="100" workbookViewId="0">
      <selection activeCell="E139" sqref="E139"/>
    </sheetView>
  </sheetViews>
  <sheetFormatPr defaultColWidth="8.7109375" defaultRowHeight="15" x14ac:dyDescent="0.25"/>
  <cols>
    <col min="1" max="1" width="9.140625" style="1" customWidth="1"/>
    <col min="2" max="2" width="15.28515625" style="1" customWidth="1"/>
    <col min="3" max="3" width="12.85546875" style="1" customWidth="1"/>
    <col min="4" max="4" width="21.85546875" style="1" customWidth="1"/>
    <col min="5" max="5" width="16.140625" style="1" customWidth="1"/>
    <col min="6" max="6" width="7.42578125" style="1" customWidth="1"/>
    <col min="7" max="7" width="10.140625" style="1" hidden="1" customWidth="1"/>
    <col min="8" max="8" width="8.7109375" style="1"/>
    <col min="9" max="9" width="11.85546875" style="1" hidden="1" customWidth="1"/>
    <col min="10" max="10" width="12.140625" style="67" hidden="1" customWidth="1"/>
    <col min="11" max="11" width="12" style="67" customWidth="1"/>
    <col min="12" max="12" width="8.7109375" style="1"/>
    <col min="13" max="13" width="1.85546875" style="1" customWidth="1"/>
    <col min="14" max="16384" width="8.7109375" style="1"/>
  </cols>
  <sheetData>
    <row r="1" spans="1:21" s="11" customFormat="1" x14ac:dyDescent="0.25">
      <c r="A1" s="64" t="s">
        <v>34</v>
      </c>
      <c r="B1" s="64" t="s">
        <v>116</v>
      </c>
      <c r="C1" s="64" t="s">
        <v>36</v>
      </c>
      <c r="D1" s="64" t="s">
        <v>37</v>
      </c>
      <c r="E1" s="64" t="s">
        <v>38</v>
      </c>
      <c r="G1" s="64" t="s">
        <v>117</v>
      </c>
      <c r="H1" s="64" t="s">
        <v>38</v>
      </c>
      <c r="I1" s="64" t="s">
        <v>118</v>
      </c>
      <c r="J1" s="69" t="s">
        <v>119</v>
      </c>
      <c r="K1" s="69" t="s">
        <v>120</v>
      </c>
    </row>
    <row r="2" spans="1:21" x14ac:dyDescent="0.25">
      <c r="A2" s="1" t="s">
        <v>41</v>
      </c>
      <c r="B2" s="1" t="s">
        <v>27</v>
      </c>
      <c r="C2" s="1" t="s">
        <v>21</v>
      </c>
      <c r="D2" s="1" t="s">
        <v>42</v>
      </c>
      <c r="E2" s="65" t="s">
        <v>124</v>
      </c>
      <c r="G2" s="65" t="s">
        <v>109</v>
      </c>
      <c r="H2" s="65" t="s">
        <v>122</v>
      </c>
      <c r="I2" s="65" t="s">
        <v>123</v>
      </c>
      <c r="J2" s="70">
        <v>8</v>
      </c>
      <c r="K2" s="67">
        <v>1100</v>
      </c>
      <c r="L2" s="72"/>
      <c r="M2" s="11"/>
      <c r="Q2" s="65" t="s">
        <v>121</v>
      </c>
      <c r="R2" s="65"/>
      <c r="S2" s="65"/>
      <c r="T2" s="70"/>
      <c r="U2" s="67"/>
    </row>
    <row r="3" spans="1:21" x14ac:dyDescent="0.25">
      <c r="A3" s="1" t="s">
        <v>26</v>
      </c>
      <c r="B3" s="1" t="s">
        <v>5</v>
      </c>
      <c r="C3" s="1" t="s">
        <v>20</v>
      </c>
      <c r="D3" s="1" t="s">
        <v>51</v>
      </c>
      <c r="E3" s="65" t="s">
        <v>121</v>
      </c>
      <c r="G3" s="65" t="s">
        <v>125</v>
      </c>
      <c r="H3" s="65" t="s">
        <v>126</v>
      </c>
      <c r="I3" s="65" t="s">
        <v>123</v>
      </c>
      <c r="J3" s="70">
        <v>8</v>
      </c>
      <c r="K3" s="67">
        <v>1150</v>
      </c>
      <c r="L3" s="72"/>
      <c r="M3" s="11"/>
      <c r="Q3" s="65" t="s">
        <v>124</v>
      </c>
      <c r="R3" s="65"/>
      <c r="S3" s="65"/>
      <c r="T3" s="70"/>
      <c r="U3" s="67"/>
    </row>
    <row r="4" spans="1:21" x14ac:dyDescent="0.25">
      <c r="A4" s="1" t="s">
        <v>29</v>
      </c>
      <c r="B4" s="1" t="s">
        <v>28</v>
      </c>
      <c r="C4" s="1" t="s">
        <v>7</v>
      </c>
      <c r="D4" s="1" t="s">
        <v>52</v>
      </c>
      <c r="E4" s="65" t="s">
        <v>127</v>
      </c>
      <c r="G4" s="1" t="s">
        <v>111</v>
      </c>
      <c r="H4" s="65" t="s">
        <v>128</v>
      </c>
      <c r="I4" s="65" t="s">
        <v>123</v>
      </c>
      <c r="J4" s="67">
        <v>8</v>
      </c>
      <c r="K4" s="67">
        <v>1140</v>
      </c>
      <c r="L4" s="12"/>
      <c r="Q4" s="65" t="s">
        <v>127</v>
      </c>
      <c r="R4" s="65"/>
      <c r="S4" s="65"/>
      <c r="T4" s="70"/>
      <c r="U4" s="67"/>
    </row>
    <row r="5" spans="1:21" x14ac:dyDescent="0.25">
      <c r="A5" s="1" t="s">
        <v>1</v>
      </c>
      <c r="B5" s="1" t="s">
        <v>12</v>
      </c>
      <c r="C5" s="1" t="s">
        <v>6</v>
      </c>
      <c r="D5" s="20" t="s">
        <v>54</v>
      </c>
      <c r="E5" s="65" t="s">
        <v>122</v>
      </c>
      <c r="G5" s="1" t="s">
        <v>130</v>
      </c>
      <c r="H5" s="65" t="s">
        <v>131</v>
      </c>
      <c r="I5" s="65" t="s">
        <v>123</v>
      </c>
      <c r="J5" s="67">
        <v>8</v>
      </c>
      <c r="K5" s="67">
        <v>1145</v>
      </c>
      <c r="L5" s="12"/>
      <c r="Q5" s="65" t="s">
        <v>129</v>
      </c>
      <c r="R5" s="65"/>
      <c r="S5" s="65"/>
      <c r="T5" s="70"/>
      <c r="U5" s="67"/>
    </row>
    <row r="6" spans="1:21" x14ac:dyDescent="0.25">
      <c r="A6" s="1" t="s">
        <v>32</v>
      </c>
      <c r="B6" s="1" t="s">
        <v>13</v>
      </c>
      <c r="C6" s="1" t="s">
        <v>11</v>
      </c>
      <c r="D6" s="61" t="s">
        <v>53</v>
      </c>
      <c r="E6" s="65"/>
      <c r="G6" s="1" t="s">
        <v>112</v>
      </c>
      <c r="H6" s="65" t="s">
        <v>132</v>
      </c>
      <c r="I6" s="65" t="s">
        <v>123</v>
      </c>
      <c r="J6" s="67">
        <v>8</v>
      </c>
      <c r="K6" s="67">
        <v>1155</v>
      </c>
      <c r="L6" s="12"/>
      <c r="Q6" s="65" t="s">
        <v>122</v>
      </c>
      <c r="R6" s="65"/>
      <c r="S6" s="65"/>
      <c r="T6" s="70"/>
      <c r="U6" s="67"/>
    </row>
    <row r="7" spans="1:21" x14ac:dyDescent="0.25">
      <c r="A7" s="1" t="s">
        <v>133</v>
      </c>
      <c r="B7" s="1" t="s">
        <v>15</v>
      </c>
      <c r="C7" s="1" t="s">
        <v>17</v>
      </c>
      <c r="D7" s="61" t="s">
        <v>57</v>
      </c>
      <c r="E7" s="65"/>
      <c r="G7" s="1" t="s">
        <v>134</v>
      </c>
      <c r="H7" s="65" t="s">
        <v>135</v>
      </c>
      <c r="I7" s="65" t="s">
        <v>123</v>
      </c>
      <c r="J7" s="67">
        <v>8</v>
      </c>
      <c r="K7" s="67">
        <v>1160</v>
      </c>
      <c r="L7" s="12"/>
      <c r="Q7" s="65" t="s">
        <v>126</v>
      </c>
      <c r="R7" s="65"/>
      <c r="S7" s="65"/>
      <c r="T7" s="70"/>
      <c r="U7" s="67"/>
    </row>
    <row r="8" spans="1:21" x14ac:dyDescent="0.25">
      <c r="A8" s="1" t="s">
        <v>136</v>
      </c>
      <c r="B8" s="1" t="s">
        <v>16</v>
      </c>
      <c r="C8" s="1" t="s">
        <v>22</v>
      </c>
      <c r="D8" s="61" t="s">
        <v>59</v>
      </c>
      <c r="E8" s="65"/>
      <c r="G8" s="65" t="s">
        <v>107</v>
      </c>
      <c r="H8" s="65" t="s">
        <v>127</v>
      </c>
      <c r="I8" s="65" t="s">
        <v>123</v>
      </c>
      <c r="J8" s="70">
        <v>10</v>
      </c>
      <c r="K8" s="67">
        <v>1125</v>
      </c>
      <c r="L8" s="72"/>
      <c r="M8" s="11"/>
      <c r="N8" s="1" t="s">
        <v>14</v>
      </c>
      <c r="Q8" s="65"/>
      <c r="T8" s="67"/>
      <c r="U8" s="67"/>
    </row>
    <row r="9" spans="1:21" x14ac:dyDescent="0.25">
      <c r="C9" s="1" t="s">
        <v>23</v>
      </c>
      <c r="D9" s="1" t="s">
        <v>56</v>
      </c>
      <c r="E9" s="65" t="s">
        <v>122</v>
      </c>
      <c r="G9" s="65" t="s">
        <v>108</v>
      </c>
      <c r="H9" s="65" t="s">
        <v>129</v>
      </c>
      <c r="I9" s="65" t="s">
        <v>123</v>
      </c>
      <c r="J9" s="70">
        <v>10</v>
      </c>
      <c r="K9" s="67">
        <v>1122</v>
      </c>
      <c r="L9" s="72"/>
      <c r="M9" s="11"/>
      <c r="N9" s="1" t="s">
        <v>14</v>
      </c>
      <c r="Q9" s="65" t="s">
        <v>128</v>
      </c>
      <c r="T9" s="67"/>
      <c r="U9" s="67"/>
    </row>
    <row r="10" spans="1:21" x14ac:dyDescent="0.25">
      <c r="C10" s="1" t="s">
        <v>8</v>
      </c>
      <c r="D10" s="1" t="s">
        <v>58</v>
      </c>
      <c r="E10" s="65" t="s">
        <v>126</v>
      </c>
      <c r="G10" s="1" t="s">
        <v>110</v>
      </c>
      <c r="H10" s="65" t="s">
        <v>121</v>
      </c>
      <c r="I10" s="65" t="s">
        <v>123</v>
      </c>
      <c r="J10" s="70">
        <v>8</v>
      </c>
      <c r="K10" s="67">
        <v>1133</v>
      </c>
      <c r="L10" s="12" t="s">
        <v>14</v>
      </c>
      <c r="M10" s="11"/>
      <c r="N10" s="1" t="s">
        <v>14</v>
      </c>
      <c r="Q10" s="65" t="s">
        <v>131</v>
      </c>
      <c r="S10" s="65"/>
      <c r="T10" s="67"/>
      <c r="U10" s="67"/>
    </row>
    <row r="11" spans="1:21" x14ac:dyDescent="0.25">
      <c r="C11" s="1" t="s">
        <v>9</v>
      </c>
      <c r="D11" s="1" t="s">
        <v>61</v>
      </c>
      <c r="E11" s="65" t="s">
        <v>132</v>
      </c>
      <c r="G11" s="1" t="s">
        <v>137</v>
      </c>
      <c r="H11" s="65" t="s">
        <v>124</v>
      </c>
      <c r="I11" s="65" t="s">
        <v>123</v>
      </c>
      <c r="J11" s="70">
        <v>8</v>
      </c>
      <c r="K11" s="67">
        <v>1135</v>
      </c>
      <c r="L11" s="12" t="s">
        <v>14</v>
      </c>
      <c r="Q11" s="65" t="s">
        <v>132</v>
      </c>
      <c r="S11" s="65"/>
      <c r="T11" s="67"/>
      <c r="U11" s="67"/>
    </row>
    <row r="12" spans="1:21" x14ac:dyDescent="0.25">
      <c r="C12" s="1" t="s">
        <v>10</v>
      </c>
      <c r="D12" s="1" t="s">
        <v>62</v>
      </c>
      <c r="E12" s="65" t="s">
        <v>135</v>
      </c>
      <c r="G12" s="1" t="s">
        <v>138</v>
      </c>
      <c r="H12" s="1" t="s">
        <v>139</v>
      </c>
      <c r="I12" s="1" t="s">
        <v>123</v>
      </c>
      <c r="J12" s="67">
        <v>10</v>
      </c>
      <c r="K12" s="67">
        <v>1170</v>
      </c>
      <c r="L12" s="12"/>
      <c r="Q12" s="65" t="s">
        <v>135</v>
      </c>
      <c r="S12" s="65"/>
      <c r="T12" s="67"/>
      <c r="U12" s="67"/>
    </row>
    <row r="13" spans="1:21" x14ac:dyDescent="0.25">
      <c r="C13" s="1" t="s">
        <v>18</v>
      </c>
      <c r="D13" s="1" t="s">
        <v>60</v>
      </c>
      <c r="E13" s="1" t="s">
        <v>128</v>
      </c>
      <c r="G13" s="1" t="s">
        <v>102</v>
      </c>
      <c r="H13" s="74"/>
      <c r="I13" s="74" t="s">
        <v>140</v>
      </c>
      <c r="J13" s="75"/>
      <c r="K13" s="67">
        <v>2024</v>
      </c>
      <c r="L13" s="12"/>
      <c r="O13" s="20"/>
      <c r="Q13" s="1" t="s">
        <v>139</v>
      </c>
      <c r="S13" s="65"/>
      <c r="T13" s="67"/>
      <c r="U13" s="67"/>
    </row>
    <row r="14" spans="1:21" x14ac:dyDescent="0.25">
      <c r="D14" s="1" t="s">
        <v>228</v>
      </c>
      <c r="E14" s="1" t="s">
        <v>131</v>
      </c>
      <c r="F14" s="20"/>
      <c r="G14" s="20" t="s">
        <v>103</v>
      </c>
      <c r="H14" s="1" t="s">
        <v>141</v>
      </c>
      <c r="I14" s="1" t="s">
        <v>142</v>
      </c>
      <c r="J14" s="67">
        <v>10</v>
      </c>
      <c r="K14" s="67">
        <v>1489</v>
      </c>
      <c r="L14" s="73"/>
      <c r="Q14" s="1" t="s">
        <v>132</v>
      </c>
      <c r="T14" s="67"/>
      <c r="U14" s="67"/>
    </row>
    <row r="15" spans="1:21" x14ac:dyDescent="0.25">
      <c r="D15" s="61" t="s">
        <v>65</v>
      </c>
      <c r="E15" s="1" t="s">
        <v>129</v>
      </c>
      <c r="G15" s="20" t="s">
        <v>104</v>
      </c>
      <c r="H15" s="20" t="s">
        <v>143</v>
      </c>
      <c r="I15" s="1" t="s">
        <v>142</v>
      </c>
      <c r="J15" s="71">
        <v>10</v>
      </c>
      <c r="K15" s="67">
        <v>1389</v>
      </c>
      <c r="L15" s="73"/>
      <c r="T15" s="67"/>
      <c r="U15" s="67"/>
    </row>
    <row r="16" spans="1:21" x14ac:dyDescent="0.25">
      <c r="D16" s="20" t="s">
        <v>67</v>
      </c>
      <c r="E16" s="1" t="s">
        <v>121</v>
      </c>
      <c r="G16" s="20" t="s">
        <v>105</v>
      </c>
      <c r="H16" s="1" t="s">
        <v>144</v>
      </c>
      <c r="I16" s="1" t="s">
        <v>142</v>
      </c>
      <c r="J16" s="71">
        <v>10</v>
      </c>
      <c r="K16" s="67">
        <v>2575</v>
      </c>
      <c r="L16" s="73"/>
      <c r="R16" s="20"/>
      <c r="T16" s="71"/>
      <c r="U16" s="67"/>
    </row>
    <row r="17" spans="2:21" x14ac:dyDescent="0.25">
      <c r="D17" s="1" t="s">
        <v>64</v>
      </c>
      <c r="E17" s="65" t="s">
        <v>124</v>
      </c>
      <c r="G17" s="20" t="s">
        <v>145</v>
      </c>
      <c r="H17" s="20" t="s">
        <v>146</v>
      </c>
      <c r="I17" s="1" t="s">
        <v>142</v>
      </c>
      <c r="J17" s="71">
        <v>10</v>
      </c>
      <c r="K17" s="67">
        <v>2050</v>
      </c>
      <c r="L17" s="73"/>
      <c r="Q17" s="65" t="s">
        <v>121</v>
      </c>
      <c r="R17" s="20"/>
      <c r="T17" s="71"/>
      <c r="U17" s="67"/>
    </row>
    <row r="18" spans="2:21" x14ac:dyDescent="0.25">
      <c r="D18" s="1" t="s">
        <v>66</v>
      </c>
      <c r="E18" s="65" t="s">
        <v>129</v>
      </c>
      <c r="G18" s="20" t="s">
        <v>106</v>
      </c>
      <c r="H18" s="1" t="s">
        <v>147</v>
      </c>
      <c r="I18" s="1" t="s">
        <v>142</v>
      </c>
      <c r="J18" s="71">
        <v>10</v>
      </c>
      <c r="K18" s="67">
        <v>3380</v>
      </c>
      <c r="L18" s="73"/>
      <c r="Q18" s="65" t="s">
        <v>127</v>
      </c>
      <c r="R18" s="20"/>
      <c r="T18" s="71"/>
      <c r="U18" s="67"/>
    </row>
    <row r="19" spans="2:21" x14ac:dyDescent="0.25">
      <c r="D19" s="1" t="s">
        <v>68</v>
      </c>
      <c r="E19" s="65" t="s">
        <v>139</v>
      </c>
      <c r="G19" s="20" t="s">
        <v>148</v>
      </c>
      <c r="H19" s="20" t="s">
        <v>149</v>
      </c>
      <c r="I19" s="1" t="s">
        <v>142</v>
      </c>
      <c r="J19" s="71">
        <v>10</v>
      </c>
      <c r="K19" s="67">
        <v>3525</v>
      </c>
      <c r="L19" s="73"/>
      <c r="Q19" s="65" t="s">
        <v>129</v>
      </c>
      <c r="R19" s="20"/>
      <c r="T19" s="71"/>
      <c r="U19" s="67"/>
    </row>
    <row r="20" spans="2:21" x14ac:dyDescent="0.25">
      <c r="D20" s="1" t="s">
        <v>55</v>
      </c>
      <c r="E20" s="65" t="s">
        <v>131</v>
      </c>
      <c r="G20" s="1" t="s">
        <v>150</v>
      </c>
      <c r="H20" s="1" t="s">
        <v>151</v>
      </c>
      <c r="I20" s="1" t="s">
        <v>142</v>
      </c>
      <c r="J20" s="71">
        <v>10</v>
      </c>
      <c r="K20" s="67">
        <v>4283</v>
      </c>
      <c r="L20" s="73"/>
      <c r="Q20" s="65" t="s">
        <v>122</v>
      </c>
      <c r="R20" s="20"/>
      <c r="T20" s="71"/>
      <c r="U20" s="67"/>
    </row>
    <row r="21" spans="2:21" x14ac:dyDescent="0.25">
      <c r="D21" s="61" t="s">
        <v>72</v>
      </c>
      <c r="E21" s="65"/>
      <c r="G21" s="1" t="s">
        <v>152</v>
      </c>
      <c r="H21" s="20" t="s">
        <v>153</v>
      </c>
      <c r="I21" s="1" t="s">
        <v>142</v>
      </c>
      <c r="J21" s="67">
        <v>10</v>
      </c>
      <c r="K21" s="67">
        <v>4926</v>
      </c>
      <c r="L21" s="73"/>
      <c r="Q21" s="65" t="s">
        <v>126</v>
      </c>
      <c r="R21" s="20"/>
      <c r="T21" s="71"/>
      <c r="U21" s="67"/>
    </row>
    <row r="22" spans="2:21" x14ac:dyDescent="0.25">
      <c r="D22" s="61" t="s">
        <v>74</v>
      </c>
      <c r="G22" s="20" t="s">
        <v>154</v>
      </c>
      <c r="H22" s="1" t="s">
        <v>155</v>
      </c>
      <c r="I22" s="1" t="s">
        <v>142</v>
      </c>
      <c r="J22" s="67">
        <v>10</v>
      </c>
      <c r="K22" s="67">
        <v>5347</v>
      </c>
      <c r="L22" s="73"/>
      <c r="Q22" s="1" t="s">
        <v>221</v>
      </c>
      <c r="T22" s="67"/>
      <c r="U22" s="67"/>
    </row>
    <row r="23" spans="2:21" x14ac:dyDescent="0.25">
      <c r="D23" s="20" t="s">
        <v>69</v>
      </c>
      <c r="E23" s="20" t="s">
        <v>144</v>
      </c>
      <c r="G23" s="1" t="s">
        <v>113</v>
      </c>
      <c r="H23" s="20" t="s">
        <v>156</v>
      </c>
      <c r="I23" s="1" t="s">
        <v>142</v>
      </c>
      <c r="J23" s="71">
        <v>10</v>
      </c>
      <c r="K23" s="67">
        <v>5382</v>
      </c>
      <c r="L23" s="73"/>
      <c r="N23" s="1" t="s">
        <v>14</v>
      </c>
      <c r="Q23" s="20"/>
      <c r="T23" s="67"/>
      <c r="U23" s="67"/>
    </row>
    <row r="24" spans="2:21" x14ac:dyDescent="0.25">
      <c r="D24" s="1" t="s">
        <v>70</v>
      </c>
      <c r="E24" s="1" t="s">
        <v>146</v>
      </c>
      <c r="G24" s="1" t="s">
        <v>113</v>
      </c>
      <c r="H24" s="1" t="s">
        <v>31</v>
      </c>
      <c r="I24" s="1" t="s">
        <v>142</v>
      </c>
      <c r="J24" s="67">
        <v>10</v>
      </c>
      <c r="K24" s="71">
        <v>6935</v>
      </c>
      <c r="L24" s="73"/>
      <c r="Q24" s="1" t="s">
        <v>141</v>
      </c>
      <c r="R24" s="20"/>
      <c r="T24" s="71"/>
      <c r="U24" s="67"/>
    </row>
    <row r="25" spans="2:21" x14ac:dyDescent="0.25">
      <c r="D25" s="1" t="s">
        <v>71</v>
      </c>
      <c r="E25" s="20" t="s">
        <v>151</v>
      </c>
      <c r="G25" s="1" t="s">
        <v>157</v>
      </c>
      <c r="H25" s="1" t="s">
        <v>158</v>
      </c>
      <c r="I25" s="1" t="s">
        <v>142</v>
      </c>
      <c r="J25" s="67">
        <v>10</v>
      </c>
      <c r="K25" s="71">
        <v>6935</v>
      </c>
      <c r="L25" s="73"/>
      <c r="P25" s="20"/>
      <c r="Q25" s="20" t="s">
        <v>143</v>
      </c>
      <c r="R25" s="20"/>
      <c r="T25" s="71"/>
      <c r="U25" s="71"/>
    </row>
    <row r="26" spans="2:21" x14ac:dyDescent="0.25">
      <c r="D26" s="1" t="s">
        <v>73</v>
      </c>
      <c r="E26" s="1" t="s">
        <v>153</v>
      </c>
      <c r="G26" s="1" t="s">
        <v>159</v>
      </c>
      <c r="H26" s="73"/>
      <c r="I26" s="73" t="s">
        <v>140</v>
      </c>
      <c r="J26" s="76"/>
      <c r="K26" s="71">
        <v>2024</v>
      </c>
      <c r="Q26" s="1" t="s">
        <v>144</v>
      </c>
      <c r="T26" s="67"/>
      <c r="U26" s="71"/>
    </row>
    <row r="27" spans="2:21" x14ac:dyDescent="0.25">
      <c r="D27" s="1" t="s">
        <v>75</v>
      </c>
      <c r="E27" s="20" t="s">
        <v>149</v>
      </c>
      <c r="G27" s="1" t="s">
        <v>160</v>
      </c>
      <c r="H27" s="1" t="s">
        <v>161</v>
      </c>
      <c r="I27" s="1" t="s">
        <v>162</v>
      </c>
      <c r="J27" s="67">
        <v>16</v>
      </c>
      <c r="K27" s="67">
        <v>1050</v>
      </c>
      <c r="Q27" s="20" t="s">
        <v>146</v>
      </c>
      <c r="T27" s="67"/>
      <c r="U27" s="67"/>
    </row>
    <row r="28" spans="2:21" x14ac:dyDescent="0.25">
      <c r="B28" s="1" t="s">
        <v>14</v>
      </c>
      <c r="C28" s="1" t="s">
        <v>14</v>
      </c>
      <c r="D28" s="61" t="s">
        <v>76</v>
      </c>
      <c r="G28" s="1" t="s">
        <v>163</v>
      </c>
      <c r="H28" s="1" t="s">
        <v>164</v>
      </c>
      <c r="I28" s="1" t="s">
        <v>162</v>
      </c>
      <c r="J28" s="67">
        <v>16</v>
      </c>
      <c r="K28" s="67">
        <v>2500</v>
      </c>
      <c r="Q28" s="1" t="s">
        <v>147</v>
      </c>
      <c r="T28" s="67"/>
      <c r="U28" s="67"/>
    </row>
    <row r="29" spans="2:21" x14ac:dyDescent="0.25">
      <c r="B29" s="1" t="s">
        <v>14</v>
      </c>
      <c r="D29" s="1" t="s">
        <v>79</v>
      </c>
      <c r="E29" s="20" t="s">
        <v>147</v>
      </c>
      <c r="G29" s="1" t="s">
        <v>165</v>
      </c>
      <c r="H29" s="1" t="s">
        <v>166</v>
      </c>
      <c r="I29" s="1" t="s">
        <v>162</v>
      </c>
      <c r="J29" s="67">
        <v>16</v>
      </c>
      <c r="K29" s="67">
        <v>3550</v>
      </c>
      <c r="Q29" s="20" t="s">
        <v>149</v>
      </c>
      <c r="T29" s="67"/>
      <c r="U29" s="67"/>
    </row>
    <row r="30" spans="2:21" x14ac:dyDescent="0.25">
      <c r="C30" s="1" t="s">
        <v>167</v>
      </c>
      <c r="D30" s="1" t="s">
        <v>229</v>
      </c>
      <c r="E30" s="1" t="s">
        <v>149</v>
      </c>
      <c r="G30" s="65" t="s">
        <v>169</v>
      </c>
      <c r="H30" s="1" t="s">
        <v>170</v>
      </c>
      <c r="I30" s="1" t="s">
        <v>162</v>
      </c>
      <c r="J30" s="67">
        <v>16</v>
      </c>
      <c r="K30" s="67">
        <v>4400</v>
      </c>
      <c r="N30" s="1" t="s">
        <v>14</v>
      </c>
      <c r="Q30" s="1" t="s">
        <v>168</v>
      </c>
      <c r="T30" s="67"/>
      <c r="U30" s="67"/>
    </row>
    <row r="31" spans="2:21" x14ac:dyDescent="0.25">
      <c r="C31" s="1" t="s">
        <v>14</v>
      </c>
      <c r="D31" s="1" t="s">
        <v>202</v>
      </c>
      <c r="E31" s="1" t="s">
        <v>141</v>
      </c>
      <c r="G31" s="1" t="s">
        <v>172</v>
      </c>
      <c r="H31" s="1" t="s">
        <v>173</v>
      </c>
      <c r="I31" s="1" t="s">
        <v>162</v>
      </c>
      <c r="J31" s="67">
        <v>16</v>
      </c>
      <c r="K31" s="67">
        <v>5150</v>
      </c>
      <c r="Q31" s="1" t="s">
        <v>171</v>
      </c>
      <c r="T31" s="67"/>
      <c r="U31" s="67"/>
    </row>
    <row r="32" spans="2:21" x14ac:dyDescent="0.25">
      <c r="C32" s="1" t="s">
        <v>14</v>
      </c>
      <c r="D32" s="1" t="s">
        <v>230</v>
      </c>
      <c r="E32" s="1" t="s">
        <v>143</v>
      </c>
      <c r="H32" s="1" t="s">
        <v>175</v>
      </c>
      <c r="I32" s="1" t="s">
        <v>162</v>
      </c>
      <c r="J32" s="67">
        <v>20</v>
      </c>
      <c r="K32" s="67">
        <v>6650</v>
      </c>
      <c r="Q32" s="1" t="s">
        <v>174</v>
      </c>
      <c r="T32" s="67"/>
      <c r="U32"/>
    </row>
    <row r="33" spans="1:17" x14ac:dyDescent="0.25">
      <c r="A33" s="61" t="s">
        <v>14</v>
      </c>
      <c r="C33" s="1" t="s">
        <v>14</v>
      </c>
      <c r="D33" s="1" t="s">
        <v>231</v>
      </c>
      <c r="E33" s="1" t="s">
        <v>144</v>
      </c>
      <c r="F33" s="65"/>
      <c r="G33" s="20" t="s">
        <v>177</v>
      </c>
      <c r="I33" s="1" t="s">
        <v>162</v>
      </c>
      <c r="J33" s="67">
        <v>35</v>
      </c>
      <c r="N33" s="20" t="s">
        <v>14</v>
      </c>
      <c r="Q33" s="1" t="s">
        <v>176</v>
      </c>
    </row>
    <row r="34" spans="1:17" x14ac:dyDescent="0.25">
      <c r="A34" s="61" t="s">
        <v>14</v>
      </c>
      <c r="D34" s="1" t="s">
        <v>232</v>
      </c>
      <c r="E34" s="1" t="s">
        <v>146</v>
      </c>
      <c r="F34" s="65"/>
      <c r="I34" s="1" t="s">
        <v>140</v>
      </c>
      <c r="K34" s="67">
        <v>2024</v>
      </c>
      <c r="Q34" s="1" t="s">
        <v>147</v>
      </c>
    </row>
    <row r="35" spans="1:17" x14ac:dyDescent="0.25">
      <c r="D35" s="1" t="s">
        <v>77</v>
      </c>
      <c r="E35" s="20" t="s">
        <v>171</v>
      </c>
      <c r="H35" s="20"/>
      <c r="I35" s="1" t="s">
        <v>178</v>
      </c>
      <c r="J35" s="71">
        <v>10</v>
      </c>
      <c r="K35" s="71">
        <v>2850</v>
      </c>
      <c r="N35" s="20" t="s">
        <v>179</v>
      </c>
      <c r="Q35" s="20" t="s">
        <v>149</v>
      </c>
    </row>
    <row r="36" spans="1:17" x14ac:dyDescent="0.25">
      <c r="D36" s="1" t="s">
        <v>80</v>
      </c>
      <c r="E36" s="1" t="s">
        <v>174</v>
      </c>
      <c r="M36" s="20"/>
      <c r="Q36" s="1" t="s">
        <v>174</v>
      </c>
    </row>
    <row r="37" spans="1:17" x14ac:dyDescent="0.25">
      <c r="D37" s="1" t="s">
        <v>82</v>
      </c>
      <c r="E37" s="1" t="s">
        <v>183</v>
      </c>
      <c r="Q37" s="1" t="s">
        <v>227</v>
      </c>
    </row>
    <row r="38" spans="1:17" x14ac:dyDescent="0.25">
      <c r="D38" s="1" t="s">
        <v>83</v>
      </c>
      <c r="E38" s="1" t="s">
        <v>168</v>
      </c>
      <c r="F38" s="20"/>
      <c r="L38" s="20"/>
      <c r="Q38" s="1" t="s">
        <v>31</v>
      </c>
    </row>
    <row r="39" spans="1:17" x14ac:dyDescent="0.25">
      <c r="D39" s="1" t="s">
        <v>30</v>
      </c>
      <c r="E39" s="1" t="s">
        <v>168</v>
      </c>
      <c r="H39" s="1" t="s">
        <v>14</v>
      </c>
      <c r="Q39" s="1" t="s">
        <v>173</v>
      </c>
    </row>
    <row r="40" spans="1:17" x14ac:dyDescent="0.25">
      <c r="D40" s="1" t="s">
        <v>84</v>
      </c>
      <c r="E40" s="1" t="s">
        <v>161</v>
      </c>
      <c r="H40" s="1" t="s">
        <v>14</v>
      </c>
      <c r="Q40" s="1" t="s">
        <v>164</v>
      </c>
    </row>
    <row r="41" spans="1:17" x14ac:dyDescent="0.25">
      <c r="D41" s="1" t="s">
        <v>81</v>
      </c>
      <c r="E41" s="1" t="s">
        <v>164</v>
      </c>
      <c r="Q41" s="1" t="s">
        <v>166</v>
      </c>
    </row>
    <row r="42" spans="1:17" x14ac:dyDescent="0.25">
      <c r="C42" s="1" t="s">
        <v>14</v>
      </c>
      <c r="D42" s="1" t="s">
        <v>85</v>
      </c>
      <c r="E42" s="1" t="s">
        <v>161</v>
      </c>
      <c r="Q42" s="1" t="s">
        <v>173</v>
      </c>
    </row>
    <row r="43" spans="1:17" x14ac:dyDescent="0.25">
      <c r="D43" s="1" t="s">
        <v>204</v>
      </c>
      <c r="E43" s="1" t="s">
        <v>175</v>
      </c>
      <c r="F43" s="1" t="s">
        <v>14</v>
      </c>
      <c r="I43" s="1" t="s">
        <v>14</v>
      </c>
      <c r="Q43" s="1" t="s">
        <v>170</v>
      </c>
    </row>
    <row r="44" spans="1:17" x14ac:dyDescent="0.25">
      <c r="D44" s="1" t="s">
        <v>234</v>
      </c>
      <c r="E44" s="1" t="s">
        <v>171</v>
      </c>
      <c r="Q44" s="1" t="s">
        <v>164</v>
      </c>
    </row>
    <row r="45" spans="1:17" x14ac:dyDescent="0.25">
      <c r="D45" s="1" t="s">
        <v>86</v>
      </c>
      <c r="E45" s="1" t="s">
        <v>164</v>
      </c>
      <c r="F45" s="20"/>
      <c r="Q45" s="1" t="s">
        <v>180</v>
      </c>
    </row>
    <row r="46" spans="1:17" x14ac:dyDescent="0.25">
      <c r="D46" s="1" t="s">
        <v>87</v>
      </c>
      <c r="E46" s="1" t="s">
        <v>170</v>
      </c>
      <c r="F46" s="20"/>
      <c r="Q46" s="1" t="s">
        <v>166</v>
      </c>
    </row>
    <row r="47" spans="1:17" x14ac:dyDescent="0.25">
      <c r="D47" s="1" t="s">
        <v>88</v>
      </c>
      <c r="E47" s="1" t="s">
        <v>161</v>
      </c>
      <c r="F47" s="20"/>
      <c r="Q47" s="1" t="s">
        <v>166</v>
      </c>
    </row>
    <row r="48" spans="1:17" x14ac:dyDescent="0.25">
      <c r="D48" s="1" t="s">
        <v>89</v>
      </c>
      <c r="E48" s="1" t="s">
        <v>170</v>
      </c>
      <c r="F48" s="1" t="s">
        <v>14</v>
      </c>
      <c r="O48" s="11"/>
      <c r="Q48" s="1" t="s">
        <v>180</v>
      </c>
    </row>
    <row r="49" spans="4:17" x14ac:dyDescent="0.25">
      <c r="D49" s="1" t="s">
        <v>206</v>
      </c>
      <c r="E49" s="1" t="s">
        <v>173</v>
      </c>
      <c r="L49" s="1" t="s">
        <v>14</v>
      </c>
      <c r="Q49" s="1" t="s">
        <v>164</v>
      </c>
    </row>
    <row r="50" spans="4:17" x14ac:dyDescent="0.25">
      <c r="D50" s="1" t="s">
        <v>235</v>
      </c>
      <c r="E50" s="1" t="s">
        <v>175</v>
      </c>
      <c r="Q50" s="1" t="s">
        <v>164</v>
      </c>
    </row>
    <row r="51" spans="4:17" x14ac:dyDescent="0.25">
      <c r="D51" s="1" t="s">
        <v>91</v>
      </c>
      <c r="E51" s="1" t="s">
        <v>166</v>
      </c>
      <c r="Q51" s="1" t="s">
        <v>173</v>
      </c>
    </row>
    <row r="52" spans="4:17" x14ac:dyDescent="0.25">
      <c r="D52" s="1" t="s">
        <v>236</v>
      </c>
      <c r="E52" s="1" t="s">
        <v>166</v>
      </c>
      <c r="L52" s="66"/>
      <c r="Q52" s="1" t="s">
        <v>181</v>
      </c>
    </row>
    <row r="53" spans="4:17" x14ac:dyDescent="0.25">
      <c r="D53" s="1" t="s">
        <v>90</v>
      </c>
      <c r="E53" s="1" t="s">
        <v>161</v>
      </c>
      <c r="Q53" s="1" t="s">
        <v>172</v>
      </c>
    </row>
    <row r="54" spans="4:17" x14ac:dyDescent="0.25">
      <c r="D54" s="1" t="s">
        <v>237</v>
      </c>
      <c r="E54" s="1" t="s">
        <v>170</v>
      </c>
      <c r="Q54" s="1" t="s">
        <v>173</v>
      </c>
    </row>
    <row r="55" spans="4:17" x14ac:dyDescent="0.25">
      <c r="D55" s="1" t="s">
        <v>238</v>
      </c>
      <c r="E55" s="1" t="s">
        <v>161</v>
      </c>
      <c r="G55" s="11"/>
      <c r="Q55" s="1" t="s">
        <v>170</v>
      </c>
    </row>
    <row r="56" spans="4:17" x14ac:dyDescent="0.25">
      <c r="D56" s="1" t="s">
        <v>63</v>
      </c>
      <c r="E56" s="1" t="s">
        <v>251</v>
      </c>
      <c r="F56" s="1" t="s">
        <v>182</v>
      </c>
      <c r="K56" s="68"/>
      <c r="Q56" s="1" t="s">
        <v>170</v>
      </c>
    </row>
    <row r="57" spans="4:17" x14ac:dyDescent="0.25">
      <c r="D57" s="1" t="s">
        <v>92</v>
      </c>
      <c r="E57" s="1" t="s">
        <v>248</v>
      </c>
      <c r="H57" s="11"/>
      <c r="I57" s="11"/>
      <c r="J57" s="68"/>
      <c r="Q57" s="1" t="s">
        <v>175</v>
      </c>
    </row>
    <row r="58" spans="4:17" x14ac:dyDescent="0.25">
      <c r="D58" s="1" t="s">
        <v>93</v>
      </c>
      <c r="E58" s="1" t="s">
        <v>164</v>
      </c>
      <c r="I58" s="67"/>
      <c r="Q58" s="1" t="s">
        <v>168</v>
      </c>
    </row>
    <row r="59" spans="4:17" x14ac:dyDescent="0.25">
      <c r="D59" s="1" t="s">
        <v>94</v>
      </c>
      <c r="E59" s="20" t="s">
        <v>173</v>
      </c>
      <c r="F59" s="1" t="s">
        <v>14</v>
      </c>
      <c r="I59" s="67"/>
      <c r="Q59" s="20" t="s">
        <v>183</v>
      </c>
    </row>
    <row r="60" spans="4:17" x14ac:dyDescent="0.25">
      <c r="D60" s="1" t="s">
        <v>239</v>
      </c>
      <c r="E60" s="1" t="s">
        <v>164</v>
      </c>
      <c r="I60" s="67"/>
      <c r="Q60" s="1" t="s">
        <v>175</v>
      </c>
    </row>
    <row r="61" spans="4:17" x14ac:dyDescent="0.25">
      <c r="D61" s="1" t="s">
        <v>240</v>
      </c>
      <c r="E61" s="20" t="s">
        <v>250</v>
      </c>
      <c r="I61" s="67"/>
      <c r="N61" s="11"/>
    </row>
    <row r="62" spans="4:17" x14ac:dyDescent="0.25">
      <c r="D62" s="1" t="s">
        <v>241</v>
      </c>
      <c r="E62" s="1" t="s">
        <v>249</v>
      </c>
      <c r="I62" s="67"/>
      <c r="K62" s="68"/>
    </row>
    <row r="63" spans="4:17" x14ac:dyDescent="0.25">
      <c r="D63" s="1" t="s">
        <v>242</v>
      </c>
      <c r="E63" s="20" t="s">
        <v>252</v>
      </c>
      <c r="I63" s="67"/>
      <c r="K63" s="68"/>
    </row>
    <row r="64" spans="4:17" x14ac:dyDescent="0.25">
      <c r="D64" s="1" t="s">
        <v>243</v>
      </c>
      <c r="E64" s="1" t="s">
        <v>249</v>
      </c>
      <c r="I64" s="68"/>
      <c r="J64" s="68"/>
    </row>
    <row r="65" spans="7:10" x14ac:dyDescent="0.25">
      <c r="I65" s="68"/>
      <c r="J65" s="68"/>
    </row>
    <row r="67" spans="7:10" x14ac:dyDescent="0.25">
      <c r="G67" s="11"/>
    </row>
    <row r="69" spans="7:10" x14ac:dyDescent="0.25">
      <c r="H69" s="11"/>
      <c r="I69" s="11"/>
    </row>
    <row r="71" spans="7:10" x14ac:dyDescent="0.25">
      <c r="G71" s="1" t="s">
        <v>14</v>
      </c>
      <c r="I71" s="1" t="s">
        <v>14</v>
      </c>
    </row>
    <row r="72" spans="7:10" x14ac:dyDescent="0.25">
      <c r="G72" s="1" t="s">
        <v>14</v>
      </c>
      <c r="I72" s="1" t="s">
        <v>14</v>
      </c>
    </row>
    <row r="73" spans="7:10" x14ac:dyDescent="0.25">
      <c r="G73" s="1" t="s">
        <v>14</v>
      </c>
    </row>
    <row r="74" spans="7:10" x14ac:dyDescent="0.25">
      <c r="G74" s="1" t="s">
        <v>14</v>
      </c>
      <c r="I74" s="11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69AF-BCF0-477A-BDCF-F55B5DC4166F}">
  <dimension ref="A1:F18"/>
  <sheetViews>
    <sheetView topLeftCell="A11" workbookViewId="0">
      <selection activeCell="E139" sqref="E139"/>
    </sheetView>
  </sheetViews>
  <sheetFormatPr defaultColWidth="8.7109375" defaultRowHeight="15" x14ac:dyDescent="0.25"/>
  <cols>
    <col min="1" max="1" width="13.85546875" style="1" bestFit="1" customWidth="1"/>
    <col min="2" max="2" width="46.140625" style="1" bestFit="1" customWidth="1"/>
    <col min="3" max="16384" width="8.7109375" style="1"/>
  </cols>
  <sheetData>
    <row r="1" spans="1:6" x14ac:dyDescent="0.25">
      <c r="A1" s="11" t="s">
        <v>37</v>
      </c>
      <c r="B1" s="11" t="s">
        <v>184</v>
      </c>
      <c r="F1" s="11" t="s">
        <v>185</v>
      </c>
    </row>
    <row r="2" spans="1:6" x14ac:dyDescent="0.25">
      <c r="A2" s="1" t="s">
        <v>63</v>
      </c>
      <c r="B2" s="1" t="s">
        <v>186</v>
      </c>
      <c r="F2" s="1" t="s">
        <v>187</v>
      </c>
    </row>
    <row r="3" spans="1:6" x14ac:dyDescent="0.25">
      <c r="A3" s="1" t="s">
        <v>188</v>
      </c>
    </row>
    <row r="4" spans="1:6" x14ac:dyDescent="0.25">
      <c r="A4" s="1" t="s">
        <v>189</v>
      </c>
    </row>
    <row r="6" spans="1:6" ht="15.75" x14ac:dyDescent="0.25">
      <c r="A6" s="77" t="s">
        <v>190</v>
      </c>
    </row>
    <row r="7" spans="1:6" ht="15.75" x14ac:dyDescent="0.25">
      <c r="A7" s="77" t="s">
        <v>191</v>
      </c>
    </row>
    <row r="8" spans="1:6" ht="15.75" x14ac:dyDescent="0.25">
      <c r="A8" s="77" t="s">
        <v>192</v>
      </c>
    </row>
    <row r="9" spans="1:6" ht="15.75" x14ac:dyDescent="0.25">
      <c r="A9" s="77" t="s">
        <v>193</v>
      </c>
    </row>
    <row r="10" spans="1:6" ht="15.75" x14ac:dyDescent="0.25">
      <c r="A10" s="77" t="s">
        <v>194</v>
      </c>
    </row>
    <row r="11" spans="1:6" ht="15.75" x14ac:dyDescent="0.25">
      <c r="A11" s="77" t="s">
        <v>222</v>
      </c>
    </row>
    <row r="12" spans="1:6" ht="15.75" x14ac:dyDescent="0.25">
      <c r="A12" s="77" t="s">
        <v>223</v>
      </c>
    </row>
    <row r="13" spans="1:6" ht="15.75" x14ac:dyDescent="0.25">
      <c r="A13" s="77" t="s">
        <v>224</v>
      </c>
    </row>
    <row r="14" spans="1:6" ht="15.75" x14ac:dyDescent="0.25">
      <c r="A14" s="77" t="s">
        <v>226</v>
      </c>
    </row>
    <row r="15" spans="1:6" x14ac:dyDescent="0.25">
      <c r="A15" s="1" t="s">
        <v>225</v>
      </c>
    </row>
    <row r="16" spans="1:6" x14ac:dyDescent="0.25">
      <c r="A16" s="57" t="s">
        <v>204</v>
      </c>
      <c r="B16" t="s">
        <v>246</v>
      </c>
      <c r="C16"/>
    </row>
    <row r="17" spans="1:2" x14ac:dyDescent="0.25">
      <c r="A17" s="57" t="s">
        <v>234</v>
      </c>
      <c r="B17" s="1" t="s">
        <v>245</v>
      </c>
    </row>
    <row r="18" spans="1:2" x14ac:dyDescent="0.25">
      <c r="A18" s="91" t="s">
        <v>68</v>
      </c>
      <c r="B18" s="91" t="s">
        <v>247</v>
      </c>
    </row>
  </sheetData>
  <sortState xmlns:xlrd2="http://schemas.microsoft.com/office/spreadsheetml/2017/richdata2" ref="A3:B5">
    <sortCondition ref="A3: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FE1BB68A122344A8C5AD69DB850714" ma:contentTypeVersion="13" ma:contentTypeDescription="Een nieuw document maken." ma:contentTypeScope="" ma:versionID="787576cf1b99058d3c30855e609b2c52">
  <xsd:schema xmlns:xsd="http://www.w3.org/2001/XMLSchema" xmlns:xs="http://www.w3.org/2001/XMLSchema" xmlns:p="http://schemas.microsoft.com/office/2006/metadata/properties" xmlns:ns2="77e7def9-c358-40c8-90dd-be138115be71" xmlns:ns3="6ab3cf2e-234a-4fbe-a51b-cb585108749e" targetNamespace="http://schemas.microsoft.com/office/2006/metadata/properties" ma:root="true" ma:fieldsID="5b8e643d1cbb5b4561fc0861730ca9a5" ns2:_="" ns3:_="">
    <xsd:import namespace="77e7def9-c358-40c8-90dd-be138115be71"/>
    <xsd:import namespace="6ab3cf2e-234a-4fbe-a51b-cb58510874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7def9-c358-40c8-90dd-be138115be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bf525642-d08b-4d18-acac-355876b9d3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3cf2e-234a-4fbe-a51b-cb58510874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4adf22-54df-4938-8b80-fa4a879a03da}" ma:internalName="TaxCatchAll" ma:showField="CatchAllData" ma:web="6ab3cf2e-234a-4fbe-a51b-cb58510874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x p j 8 V O A E Y r S k A A A A 9 g A A A B I A H A B D b 2 5 m a W c v U G F j a 2 F n Z S 5 4 b W w g o h g A K K A U A A A A A A A A A A A A A A A A A A A A A A A A A A A A h Y 9 B D o I w F E S v Q r q n L W A M I Z + y c A v G x M S 4 b b B C I 3 w M L Z a 7 u f B I X k G M o u 5 c z p u 3 m L l f b 5 C N b e N d V G 9 0 h y k J K C e e w r I 7 a K x S M t i j H 5 N M w E a W J 1 k p b 5 L R J K M 5 p K S 2 9 p w w 5 p y j L q J d X 7 G Q 8 4 D t i 3 x b 1 q q V 5 C P r / 7 K v 0 V i J p S I C d q 8 x I q Q B X 9 J F H F E O b I Z Q a P w K 4 b T 3 2 f 5 A W A 2 N H X o l s P H X O b A 5 A n t / E A 9 Q S w M E F A A C A A g A x p j 8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a Y / F Q o i k e 4 D g A A A B E A A A A T A B w A R m 9 y b X V s Y X M v U 2 V j d G l v b j E u b S C i G A A o o B Q A A A A A A A A A A A A A A A A A A A A A A A A A A A A r T k 0 u y c z P U w i G 0 I b W A F B L A Q I t A B Q A A g A I A M a Y / F T g B G K 0 p A A A A P Y A A A A S A A A A A A A A A A A A A A A A A A A A A A B D b 2 5 m a W c v U G F j a 2 F n Z S 5 4 b W x Q S w E C L Q A U A A I A C A D G m P x U D 8 r p q 6 Q A A A D p A A A A E w A A A A A A A A A A A A A A A A D w A A A A W 0 N v b n R l b n R f V H l w Z X N d L n h t b F B L A Q I t A B Q A A g A I A M a Y /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J j / W X 0 c 1 2 T L z g N h M f O Z 5 S A A A A A A I A A A A A A B B m A A A A A Q A A I A A A A J d 0 Q G H d 8 y V W N z V I W p e O i l r K 2 T 8 U f j k U x 3 L f u t o z t m f g A A A A A A 6 A A A A A A g A A I A A A A B z a E 2 m T 6 M J C I Q M l d 7 E k Y k p 6 + / 6 Y h e L e C p m 7 0 6 l s G u o w U A A A A D 7 4 4 1 5 5 m J E 0 V o Q L u l f C 4 8 c F 3 I T D y 7 M c b V W q 2 U x I 8 K t D b G x w G f n Z M V k B G q v F 4 g b u C J / e a z H i B E R O H 1 y N Y 3 6 w Z 1 5 V A g x g C B t L Q + 3 O 8 K g A s 6 2 n Q A A A A A 4 b k a l 2 v V s q X 0 k 7 I f / c i j 9 w Y O C L 8 f 1 s z p Q G 5 S R B g x 9 G 2 I 7 9 v S x O 6 5 z T U J J 8 A Z 3 J H c M Q 9 A 9 z b 6 n 8 w P 3 k + I q 3 p f 8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e7def9-c358-40c8-90dd-be138115be71">
      <Terms xmlns="http://schemas.microsoft.com/office/infopath/2007/PartnerControls"/>
    </lcf76f155ced4ddcb4097134ff3c332f>
    <TaxCatchAll xmlns="6ab3cf2e-234a-4fbe-a51b-cb585108749e" xsi:nil="true"/>
  </documentManagement>
</p:properties>
</file>

<file path=customXml/itemProps1.xml><?xml version="1.0" encoding="utf-8"?>
<ds:datastoreItem xmlns:ds="http://schemas.openxmlformats.org/officeDocument/2006/customXml" ds:itemID="{1B936839-FC15-40D9-8193-0A6E88149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7def9-c358-40c8-90dd-be138115be71"/>
    <ds:schemaRef ds:uri="6ab3cf2e-234a-4fbe-a51b-cb58510874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5D0E9C-091C-4D0B-8EE4-5BB7452865D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E18D12-27E1-4256-958A-34F11F6A0E4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524C5FE-80AC-4E36-8DFF-8ED79FEC6EA5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77e7def9-c358-40c8-90dd-be138115be71"/>
    <ds:schemaRef ds:uri="http://schemas.microsoft.com/office/2006/metadata/properties"/>
    <ds:schemaRef ds:uri="6ab3cf2e-234a-4fbe-a51b-cb585108749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Maandag</vt:lpstr>
      <vt:lpstr>Dinsdag</vt:lpstr>
      <vt:lpstr>Woensdag</vt:lpstr>
      <vt:lpstr>Donderdag</vt:lpstr>
      <vt:lpstr>Vrijdag</vt:lpstr>
      <vt:lpstr>Input</vt:lpstr>
      <vt:lpstr>Check</vt:lpstr>
      <vt:lpstr>Lists</vt:lpstr>
      <vt:lpstr>Voorkeuren</vt:lpstr>
      <vt:lpstr>Errors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KSV Beheer</cp:lastModifiedBy>
  <cp:revision/>
  <dcterms:created xsi:type="dcterms:W3CDTF">2020-09-01T17:54:36Z</dcterms:created>
  <dcterms:modified xsi:type="dcterms:W3CDTF">2025-12-14T17:35:58Z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0x010100A8FE1BB68A122344A8C5AD69DB850714</vt:lpwstr>
  </property>
  <property fmtid="{D5CDD505-2E9C-101B-9397-08002B2CF9AE}" pid="3" name="MediaServiceImageTags">
    <vt:lpwstr/>
  </property>
  <property fmtid="{D5CDD505-2E9C-101B-9397-08002B2CF9AE}" pid="4" name="Order">
    <vt:r8>56900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SIP_Label_cdb59bb0-0259-4555-a40c-8e585c0603f7_Enabled">
    <vt:lpwstr>true</vt:lpwstr>
  </property>
  <property fmtid="{D5CDD505-2E9C-101B-9397-08002B2CF9AE}" pid="12" name="MSIP_Label_cdb59bb0-0259-4555-a40c-8e585c0603f7_SetDate">
    <vt:lpwstr>2024-06-24T09:40:58Z</vt:lpwstr>
  </property>
  <property fmtid="{D5CDD505-2E9C-101B-9397-08002B2CF9AE}" pid="13" name="MSIP_Label_cdb59bb0-0259-4555-a40c-8e585c0603f7_Method">
    <vt:lpwstr>Standard</vt:lpwstr>
  </property>
  <property fmtid="{D5CDD505-2E9C-101B-9397-08002B2CF9AE}" pid="14" name="MSIP_Label_cdb59bb0-0259-4555-a40c-8e585c0603f7_Name">
    <vt:lpwstr>1 - Cromwell private</vt:lpwstr>
  </property>
  <property fmtid="{D5CDD505-2E9C-101B-9397-08002B2CF9AE}" pid="15" name="MSIP_Label_cdb59bb0-0259-4555-a40c-8e585c0603f7_SiteId">
    <vt:lpwstr>17329a0b-cf56-4ec9-a849-de4f5206055e</vt:lpwstr>
  </property>
  <property fmtid="{D5CDD505-2E9C-101B-9397-08002B2CF9AE}" pid="16" name="MSIP_Label_cdb59bb0-0259-4555-a40c-8e585c0603f7_ActionId">
    <vt:lpwstr>fe374306-2d05-4024-858d-acbc8f143ebc</vt:lpwstr>
  </property>
  <property fmtid="{D5CDD505-2E9C-101B-9397-08002B2CF9AE}" pid="17" name="MSIP_Label_cdb59bb0-0259-4555-a40c-8e585c0603f7_ContentBits">
    <vt:lpwstr>0</vt:lpwstr>
  </property>
  <property fmtid="{D5CDD505-2E9C-101B-9397-08002B2CF9AE}" pid="18" name="MSIP_Label_98112146-2534-4a33-937b-de4a4dd5faa0_Enabled">
    <vt:lpwstr>true</vt:lpwstr>
  </property>
  <property fmtid="{D5CDD505-2E9C-101B-9397-08002B2CF9AE}" pid="19" name="MSIP_Label_98112146-2534-4a33-937b-de4a4dd5faa0_SetDate">
    <vt:lpwstr>2025-07-10T07:50:41Z</vt:lpwstr>
  </property>
  <property fmtid="{D5CDD505-2E9C-101B-9397-08002B2CF9AE}" pid="20" name="MSIP_Label_98112146-2534-4a33-937b-de4a4dd5faa0_Method">
    <vt:lpwstr>Standard</vt:lpwstr>
  </property>
  <property fmtid="{D5CDD505-2E9C-101B-9397-08002B2CF9AE}" pid="21" name="MSIP_Label_98112146-2534-4a33-937b-de4a4dd5faa0_Name">
    <vt:lpwstr>Stoneweg Data</vt:lpwstr>
  </property>
  <property fmtid="{D5CDD505-2E9C-101B-9397-08002B2CF9AE}" pid="22" name="MSIP_Label_98112146-2534-4a33-937b-de4a4dd5faa0_SiteId">
    <vt:lpwstr>a9e7ca4c-b66f-4871-9839-722ec5f95973</vt:lpwstr>
  </property>
  <property fmtid="{D5CDD505-2E9C-101B-9397-08002B2CF9AE}" pid="23" name="MSIP_Label_98112146-2534-4a33-937b-de4a4dd5faa0_ActionId">
    <vt:lpwstr>ea52aca8-c3b6-4f83-a788-108dd7a60106</vt:lpwstr>
  </property>
  <property fmtid="{D5CDD505-2E9C-101B-9397-08002B2CF9AE}" pid="24" name="MSIP_Label_98112146-2534-4a33-937b-de4a4dd5faa0_ContentBits">
    <vt:lpwstr>0</vt:lpwstr>
  </property>
  <property fmtid="{D5CDD505-2E9C-101B-9397-08002B2CF9AE}" pid="25" name="MSIP_Label_98112146-2534-4a33-937b-de4a4dd5faa0_Tag">
    <vt:lpwstr>10, 3, 0, 1</vt:lpwstr>
  </property>
</Properties>
</file>